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name="Excel_BuiltIn_Print_Area_2_1">'Cálculo da Estimativa'!$A$1:$K$13</definedName>
    <definedName localSheetId="0" name="Excel_BuiltIn_Print_Area">'DADOS e Estimativa'!$A$3:$V$8</definedName>
    <definedName localSheetId="1" name="Excel_BuiltIn_Print_Titles">'Cálculo da Estimativa'!$A$1:$HR$4</definedName>
    <definedName localSheetId="0" name="Excel_BuiltIn_Print_Titles">'DADOS e Estimativa'!$A$3:$IA$6</definedName>
    <definedName localSheetId="1" name="Excel_BuiltIn_Print_Area">'DADOS e Estimativa'!$A$76:$U$150</definedName>
    <definedName hidden="1" localSheetId="0" name="_xlnm._FilterDatabase">'DADOS e Estimativa'!$C$6:$C$73</definedName>
  </definedNames>
  <calcPr/>
  <extLst>
    <ext uri="GoogleSheetsCustomDataVersion1">
      <go:sheetsCustomData xmlns:go="http://customooxmlschemas.google.com/" r:id="rId6" roundtripDataSignature="AMtx7mjrmX43q5EsUVbriCeV3tsHmYF7RA=="/>
    </ext>
  </extLst>
</workbook>
</file>

<file path=xl/sharedStrings.xml><?xml version="1.0" encoding="utf-8"?>
<sst xmlns="http://schemas.openxmlformats.org/spreadsheetml/2006/main" count="166" uniqueCount="53">
  <si>
    <t>VALOR TOTAL ESTIMADO</t>
  </si>
  <si>
    <t>Média ( - )</t>
  </si>
  <si>
    <t>Média ( + )</t>
  </si>
  <si>
    <t>It.</t>
  </si>
  <si>
    <t>Descrição</t>
  </si>
  <si>
    <t>Carnicelli (Extin Extintores)</t>
  </si>
  <si>
    <t>Macontrin</t>
  </si>
  <si>
    <t>Extintores Brasil</t>
  </si>
  <si>
    <t>Sigla Fire</t>
  </si>
  <si>
    <t>Banco de Preços 1</t>
  </si>
  <si>
    <t>Banco de Preços 2</t>
  </si>
  <si>
    <t>Banco de Preços 3</t>
  </si>
  <si>
    <t>Banco de Preços 4</t>
  </si>
  <si>
    <t>Banco de Preços 5</t>
  </si>
  <si>
    <t>x</t>
  </si>
  <si>
    <t>qq</t>
  </si>
  <si>
    <t>ss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</si>
  <si>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</si>
  <si>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</si>
  <si>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</si>
  <si>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</si>
  <si>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</si>
  <si>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</si>
  <si>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</si>
  <si>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</si>
  <si>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</si>
  <si>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</si>
  <si>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Circunscrição I (Grupo I)</t>
  </si>
  <si>
    <t>Manutenção em extintor de Água Pressurizada 10 L</t>
  </si>
  <si>
    <t>unid.</t>
  </si>
  <si>
    <t>Manutenção em extintor de Gás Carbônico 06 Kg</t>
  </si>
  <si>
    <t>Manutenção em extintor de Pó Químico Seco 04 Kg</t>
  </si>
  <si>
    <t>Manutenção em extintor de Pó Químico Seco 06 Kg</t>
  </si>
  <si>
    <t>Manutenção em extintor de Pó Químico Seco ABC 08 Kg</t>
  </si>
  <si>
    <t>Manutenção em extintor de Água Pressurizada (carreta) 75 L</t>
  </si>
  <si>
    <t>Manutenção em extintor de Gás Carbônico (carreta) 25 Kg</t>
  </si>
  <si>
    <t>Manutenção em extintor de  Pó Químico Seco 50 Kg</t>
  </si>
  <si>
    <t>Manutenção em extintor de Espuma 50 L</t>
  </si>
  <si>
    <t>Testes Hidrostáticos em Mangueiras de 15 m</t>
  </si>
  <si>
    <t>Testes Hidrostáticos em Mangueiras de 30 m</t>
  </si>
  <si>
    <t>Circunscrição II (Grupo II)</t>
  </si>
  <si>
    <t>Circunscrição III (Grupo III)</t>
  </si>
  <si>
    <t>Circunscrição IV (Grupo IV)</t>
  </si>
  <si>
    <t>Circunscrição V (Grupo V)</t>
  </si>
  <si>
    <t>Circunscrição VI (Grupo VI)</t>
  </si>
  <si>
    <t>Circunscrição VII (Grupo VII)</t>
  </si>
  <si>
    <t>Circunscrição VIII (Grupo VIII)</t>
  </si>
  <si>
    <t>Manutenção em extintor de Pó Químico Seco 12 Kg</t>
  </si>
  <si>
    <t>Valor</t>
  </si>
  <si>
    <t>Unitário Estimado</t>
  </si>
  <si>
    <t>Subtotal</t>
  </si>
  <si>
    <r>
      <t>*</t>
    </r>
    <r>
      <rPr/>
      <t xml:space="preserve"> Valores excluídos na Planilha do Cálculo do Desvio Padrão ou não considerados para o cômputo da média na presente planilha por se apresentarem abaixo do</t>
    </r>
  </si>
  <si>
    <r>
      <t xml:space="preserve">Mínimo Aceitável </t>
    </r>
    <r>
      <rPr>
        <rFont val="Arial"/>
        <sz val="10.0"/>
      </rPr>
      <t xml:space="preserve">ou acima do </t>
    </r>
    <r>
      <rPr>
        <rFont val="Arial"/>
        <i/>
        <sz val="10.0"/>
      </rPr>
      <t xml:space="preserve">Máximo Aceitável </t>
    </r>
    <r>
      <rPr>
        <rFont val="Arial"/>
        <sz val="10.0"/>
      </rPr>
      <t xml:space="preserve">após a análise do </t>
    </r>
    <r>
      <rPr>
        <rFont val="Arial"/>
        <i/>
        <sz val="10.0"/>
      </rPr>
      <t>Desvio Padrão</t>
    </r>
    <r>
      <rPr>
        <rFont val="Arial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</si>
</sst>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13">
    <font>
      <sz val="10.0"/>
      <color rgb="FF000000"/>
      <name val="Arial"/>
    </font>
    <font>
      <b/>
      <sz val="14.0"/>
      <color rgb="FF000000"/>
      <name val="Arial"/>
    </font>
    <font>
      <b/>
      <sz val="10.0"/>
      <color theme="1"/>
      <name val="Arial"/>
    </font>
    <font>
      <b/>
      <sz val="14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>
      <b/>
      <sz val="9.0"/>
      <color theme="1"/>
      <name val="Arial"/>
    </font>
    <font>
      <b/>
      <sz val="10.0"/>
      <name val="Arial"/>
    </font>
    <font>
      <b/>
      <sz val="9.0"/>
      <name val="Arial"/>
    </font>
    <font/>
    <font>
      <i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E6E6E6"/>
        <bgColor rgb="FFE6E6E6"/>
      </patternFill>
    </fill>
  </fills>
  <borders count="69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hair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top/>
      <bottom/>
    </border>
    <border>
      <left style="thin">
        <color rgb="FF000000"/>
      </left>
      <top/>
      <bottom/>
    </border>
    <border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/>
      <right/>
      <top/>
      <bottom/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right style="hair">
        <color rgb="FF000000"/>
      </right>
    </border>
    <border>
      <left style="hair">
        <color rgb="FF000000"/>
      </left>
      <right style="hair">
        <color rgb="FF000000"/>
      </righ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/>
      <right/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/>
      <top/>
      <bottom/>
    </border>
    <border>
      <left/>
      <right/>
      <bottom style="hair">
        <color rgb="FF000000"/>
      </bottom>
    </border>
    <border>
      <top style="thick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thin">
        <color rgb="FF000000"/>
      </left>
      <right/>
      <top/>
      <bottom/>
    </border>
    <border>
      <right style="medium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/>
      <top style="medium">
        <color rgb="FF000000"/>
      </top>
      <bottom style="hair">
        <color rgb="FF000000"/>
      </bottom>
    </border>
    <border>
      <left/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/>
      <right/>
    </border>
    <border>
      <left/>
    </border>
    <border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6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2" fontId="2" numFmtId="0" xfId="0" applyAlignment="1" applyFont="1">
      <alignment horizontal="center" shrinkToFit="0" vertical="bottom" wrapText="0"/>
    </xf>
    <xf borderId="0" fillId="2" fontId="3" numFmtId="164" xfId="0" applyAlignment="1" applyFont="1" applyNumberFormat="1">
      <alignment horizontal="center"/>
    </xf>
    <xf borderId="0" fillId="0" fontId="4" numFmtId="0" xfId="0" applyAlignment="1" applyFont="1">
      <alignment horizontal="center" shrinkToFit="0" vertical="bottom" wrapText="0"/>
    </xf>
    <xf borderId="0" fillId="3" fontId="5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1" fillId="2" fontId="6" numFmtId="0" xfId="0" applyAlignment="1" applyBorder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readingOrder="0" shrinkToFit="0" vertical="bottom" wrapText="1"/>
    </xf>
    <xf borderId="6" fillId="2" fontId="2" numFmtId="0" xfId="0" applyAlignment="1" applyBorder="1" applyFont="1">
      <alignment horizontal="center" shrinkToFit="0" vertical="bottom" wrapText="1"/>
    </xf>
    <xf borderId="8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right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0" fillId="0" fontId="4" numFmtId="165" xfId="0" applyAlignment="1" applyFont="1" applyNumberFormat="1">
      <alignment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center" readingOrder="0" shrinkToFit="0" vertical="bottom" wrapText="0"/>
    </xf>
    <xf borderId="15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0" fontId="7" numFmtId="1" xfId="0" applyAlignment="1" applyBorder="1" applyFont="1" applyNumberFormat="1">
      <alignment horizontal="center" shrinkToFit="0" vertical="center" wrapText="0"/>
    </xf>
    <xf borderId="18" fillId="0" fontId="7" numFmtId="0" xfId="0" applyAlignment="1" applyBorder="1" applyFont="1">
      <alignment readingOrder="0" shrinkToFit="0" vertical="center" wrapText="1"/>
    </xf>
    <xf borderId="19" fillId="0" fontId="4" numFmtId="0" xfId="0" applyAlignment="1" applyBorder="1" applyFont="1">
      <alignment horizontal="center" readingOrder="0" shrinkToFit="0" vertical="center" wrapText="0"/>
    </xf>
    <xf borderId="20" fillId="0" fontId="4" numFmtId="0" xfId="0" applyAlignment="1" applyBorder="1" applyFont="1">
      <alignment horizontal="center" shrinkToFit="0" vertical="center" wrapText="0"/>
    </xf>
    <xf borderId="18" fillId="0" fontId="7" numFmtId="2" xfId="0" applyAlignment="1" applyBorder="1" applyFont="1" applyNumberFormat="1">
      <alignment horizontal="center" readingOrder="0" shrinkToFit="0" vertical="center" wrapText="0"/>
    </xf>
    <xf borderId="18" fillId="0" fontId="7" numFmtId="4" xfId="0" applyAlignment="1" applyBorder="1" applyFont="1" applyNumberFormat="1">
      <alignment horizontal="right" readingOrder="0" shrinkToFit="0" vertical="center" wrapText="0"/>
    </xf>
    <xf borderId="21" fillId="0" fontId="7" numFmtId="4" xfId="0" applyAlignment="1" applyBorder="1" applyFont="1" applyNumberFormat="1">
      <alignment horizontal="right" readingOrder="0" shrinkToFit="0" vertical="center" wrapText="0"/>
    </xf>
    <xf borderId="19" fillId="0" fontId="7" numFmtId="4" xfId="0" applyAlignment="1" applyBorder="1" applyFont="1" applyNumberFormat="1">
      <alignment horizontal="right" readingOrder="0" shrinkToFit="0" vertical="center" wrapText="0"/>
    </xf>
    <xf borderId="22" fillId="0" fontId="7" numFmtId="4" xfId="0" applyAlignment="1" applyBorder="1" applyFont="1" applyNumberFormat="1">
      <alignment horizontal="right" shrinkToFit="0" vertical="center" wrapText="0"/>
    </xf>
    <xf borderId="23" fillId="0" fontId="7" numFmtId="4" xfId="0" applyAlignment="1" applyBorder="1" applyFont="1" applyNumberFormat="1">
      <alignment horizontal="right" shrinkToFit="0" vertical="center" wrapText="0"/>
    </xf>
    <xf borderId="23" fillId="0" fontId="4" numFmtId="4" xfId="0" applyAlignment="1" applyBorder="1" applyFont="1" applyNumberFormat="1">
      <alignment horizontal="right" shrinkToFit="0" vertical="center" wrapText="0"/>
    </xf>
    <xf borderId="24" fillId="0" fontId="2" numFmtId="165" xfId="0" applyAlignment="1" applyBorder="1" applyFont="1" applyNumberFormat="1">
      <alignment horizontal="right" shrinkToFit="0" vertical="center" wrapText="0"/>
    </xf>
    <xf borderId="24" fillId="0" fontId="4" numFmtId="165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shrinkToFit="0" vertical="bottom" wrapText="0"/>
    </xf>
    <xf borderId="25" fillId="4" fontId="7" numFmtId="1" xfId="0" applyAlignment="1" applyBorder="1" applyFill="1" applyFont="1" applyNumberFormat="1">
      <alignment horizontal="center" shrinkToFit="0" vertical="center" wrapText="0"/>
    </xf>
    <xf borderId="6" fillId="4" fontId="7" numFmtId="0" xfId="0" applyAlignment="1" applyBorder="1" applyFont="1">
      <alignment readingOrder="0" shrinkToFit="0" vertical="center" wrapText="1"/>
    </xf>
    <xf borderId="26" fillId="4" fontId="4" numFmtId="0" xfId="0" applyAlignment="1" applyBorder="1" applyFont="1">
      <alignment horizontal="center" readingOrder="0" shrinkToFit="0" vertical="center" wrapText="0"/>
    </xf>
    <xf borderId="27" fillId="4" fontId="4" numFmtId="0" xfId="0" applyAlignment="1" applyBorder="1" applyFont="1">
      <alignment horizontal="center" shrinkToFit="0" vertical="center" wrapText="0"/>
    </xf>
    <xf borderId="6" fillId="4" fontId="7" numFmtId="2" xfId="0" applyAlignment="1" applyBorder="1" applyFont="1" applyNumberFormat="1">
      <alignment horizontal="center" readingOrder="0" shrinkToFit="0" vertical="center" wrapText="0"/>
    </xf>
    <xf borderId="6" fillId="4" fontId="7" numFmtId="4" xfId="0" applyAlignment="1" applyBorder="1" applyFont="1" applyNumberFormat="1">
      <alignment horizontal="right" readingOrder="0" shrinkToFit="0" vertical="center" wrapText="0"/>
    </xf>
    <xf borderId="28" fillId="4" fontId="7" numFmtId="4" xfId="0" applyAlignment="1" applyBorder="1" applyFont="1" applyNumberFormat="1">
      <alignment horizontal="right" readingOrder="0" shrinkToFit="0" vertical="center" wrapText="0"/>
    </xf>
    <xf borderId="26" fillId="4" fontId="7" numFmtId="4" xfId="0" applyAlignment="1" applyBorder="1" applyFont="1" applyNumberFormat="1">
      <alignment horizontal="right" readingOrder="0" shrinkToFit="0" vertical="center" wrapText="0"/>
    </xf>
    <xf borderId="29" fillId="4" fontId="7" numFmtId="4" xfId="0" applyAlignment="1" applyBorder="1" applyFont="1" applyNumberFormat="1">
      <alignment horizontal="right" shrinkToFit="0" vertical="center" wrapText="0"/>
    </xf>
    <xf borderId="30" fillId="4" fontId="7" numFmtId="4" xfId="0" applyAlignment="1" applyBorder="1" applyFont="1" applyNumberFormat="1">
      <alignment horizontal="right" shrinkToFit="0" vertical="center" wrapText="0"/>
    </xf>
    <xf borderId="30" fillId="4" fontId="4" numFmtId="4" xfId="0" applyAlignment="1" applyBorder="1" applyFont="1" applyNumberFormat="1">
      <alignment horizontal="right" shrinkToFit="0" vertical="center" wrapText="0"/>
    </xf>
    <xf borderId="8" fillId="4" fontId="2" numFmtId="165" xfId="0" applyAlignment="1" applyBorder="1" applyFont="1" applyNumberFormat="1">
      <alignment horizontal="right" shrinkToFit="0" vertical="center" wrapText="0"/>
    </xf>
    <xf borderId="8" fillId="4" fontId="4" numFmtId="165" xfId="0" applyAlignment="1" applyBorder="1" applyFont="1" applyNumberFormat="1">
      <alignment horizontal="right" shrinkToFit="0" vertical="center" wrapText="0"/>
    </xf>
    <xf borderId="31" fillId="4" fontId="4" numFmtId="165" xfId="0" applyAlignment="1" applyBorder="1" applyFont="1" applyNumberFormat="1">
      <alignment shrinkToFit="0" vertical="bottom" wrapText="0"/>
    </xf>
    <xf borderId="31" fillId="4" fontId="4" numFmtId="0" xfId="0" applyAlignment="1" applyBorder="1" applyFont="1">
      <alignment shrinkToFit="0" vertical="bottom" wrapText="0"/>
    </xf>
    <xf borderId="32" fillId="0" fontId="7" numFmtId="1" xfId="0" applyAlignment="1" applyBorder="1" applyFont="1" applyNumberFormat="1">
      <alignment horizontal="center" shrinkToFit="0" vertical="center" wrapText="0"/>
    </xf>
    <xf borderId="33" fillId="0" fontId="7" numFmtId="0" xfId="0" applyAlignment="1" applyBorder="1" applyFont="1">
      <alignment readingOrder="0" shrinkToFit="0" vertical="center" wrapText="1"/>
    </xf>
    <xf borderId="34" fillId="0" fontId="4" numFmtId="0" xfId="0" applyAlignment="1" applyBorder="1" applyFont="1">
      <alignment horizontal="center" readingOrder="0" shrinkToFit="0" vertical="center" wrapText="0"/>
    </xf>
    <xf borderId="0" fillId="0" fontId="4" numFmtId="0" xfId="0" applyAlignment="1" applyFont="1">
      <alignment horizontal="center" shrinkToFit="0" vertical="center" wrapText="0"/>
    </xf>
    <xf borderId="33" fillId="0" fontId="7" numFmtId="2" xfId="0" applyAlignment="1" applyBorder="1" applyFont="1" applyNumberFormat="1">
      <alignment horizontal="center" readingOrder="0" shrinkToFit="0" vertical="center" wrapText="0"/>
    </xf>
    <xf borderId="33" fillId="0" fontId="7" numFmtId="4" xfId="0" applyAlignment="1" applyBorder="1" applyFont="1" applyNumberFormat="1">
      <alignment horizontal="right" readingOrder="0" shrinkToFit="0" vertical="center" wrapText="0"/>
    </xf>
    <xf borderId="35" fillId="0" fontId="7" numFmtId="4" xfId="0" applyAlignment="1" applyBorder="1" applyFont="1" applyNumberFormat="1">
      <alignment horizontal="right" readingOrder="0" shrinkToFit="0" vertical="center" wrapText="0"/>
    </xf>
    <xf borderId="34" fillId="0" fontId="7" numFmtId="4" xfId="0" applyAlignment="1" applyBorder="1" applyFont="1" applyNumberFormat="1">
      <alignment horizontal="right" shrinkToFit="0" vertical="center" wrapText="0"/>
    </xf>
    <xf borderId="36" fillId="0" fontId="7" numFmtId="4" xfId="0" applyAlignment="1" applyBorder="1" applyFont="1" applyNumberFormat="1">
      <alignment horizontal="right" shrinkToFit="0" vertical="center" wrapText="0"/>
    </xf>
    <xf borderId="37" fillId="0" fontId="7" numFmtId="4" xfId="0" applyAlignment="1" applyBorder="1" applyFont="1" applyNumberFormat="1">
      <alignment horizontal="right" shrinkToFit="0" vertical="center" wrapText="0"/>
    </xf>
    <xf borderId="37" fillId="0" fontId="4" numFmtId="4" xfId="0" applyAlignment="1" applyBorder="1" applyFont="1" applyNumberFormat="1">
      <alignment horizontal="right" shrinkToFit="0" vertical="center" wrapText="0"/>
    </xf>
    <xf borderId="38" fillId="0" fontId="2" numFmtId="165" xfId="0" applyAlignment="1" applyBorder="1" applyFont="1" applyNumberFormat="1">
      <alignment horizontal="right" shrinkToFit="0" vertical="center" wrapText="0"/>
    </xf>
    <xf borderId="38" fillId="0" fontId="4" numFmtId="165" xfId="0" applyAlignment="1" applyBorder="1" applyFont="1" applyNumberFormat="1">
      <alignment horizontal="right" shrinkToFit="0" vertical="center" wrapText="0"/>
    </xf>
    <xf borderId="26" fillId="4" fontId="7" numFmtId="4" xfId="0" applyAlignment="1" applyBorder="1" applyFont="1" applyNumberFormat="1">
      <alignment horizontal="right" shrinkToFit="0" vertical="center" wrapText="0"/>
    </xf>
    <xf borderId="35" fillId="0" fontId="7" numFmtId="4" xfId="0" applyAlignment="1" applyBorder="1" applyFont="1" applyNumberFormat="1">
      <alignment horizontal="right" shrinkToFit="0" vertical="center" wrapText="0"/>
    </xf>
    <xf borderId="33" fillId="0" fontId="7" numFmtId="4" xfId="0" applyAlignment="1" applyBorder="1" applyFont="1" applyNumberFormat="1">
      <alignment horizontal="right" shrinkToFit="0" vertical="center" wrapText="0"/>
    </xf>
    <xf borderId="34" fillId="0" fontId="7" numFmtId="4" xfId="0" applyAlignment="1" applyBorder="1" applyFont="1" applyNumberFormat="1">
      <alignment horizontal="right" readingOrder="0" shrinkToFit="0" vertical="center" wrapText="0"/>
    </xf>
    <xf borderId="36" fillId="0" fontId="7" numFmtId="4" xfId="0" applyAlignment="1" applyBorder="1" applyFont="1" applyNumberFormat="1">
      <alignment horizontal="right" readingOrder="0" shrinkToFit="0" vertical="center" wrapText="0"/>
    </xf>
    <xf borderId="28" fillId="4" fontId="7" numFmtId="4" xfId="0" applyAlignment="1" applyBorder="1" applyFont="1" applyNumberFormat="1">
      <alignment horizontal="right" shrinkToFit="0" vertical="center" wrapText="0"/>
    </xf>
    <xf borderId="6" fillId="4" fontId="7" numFmtId="4" xfId="0" applyAlignment="1" applyBorder="1" applyFont="1" applyNumberFormat="1">
      <alignment horizontal="right" shrinkToFit="0" vertical="center" wrapText="0"/>
    </xf>
    <xf borderId="29" fillId="4" fontId="7" numFmtId="4" xfId="0" applyAlignment="1" applyBorder="1" applyFont="1" applyNumberFormat="1">
      <alignment horizontal="right" readingOrder="0" shrinkToFit="0" vertical="center" wrapText="0"/>
    </xf>
    <xf borderId="34" fillId="0" fontId="4" numFmtId="0" xfId="0" applyAlignment="1" applyBorder="1" applyFont="1">
      <alignment horizontal="center" shrinkToFit="0" vertical="center" wrapText="0"/>
    </xf>
    <xf borderId="39" fillId="0" fontId="7" numFmtId="2" xfId="0" applyAlignment="1" applyBorder="1" applyFont="1" applyNumberFormat="1">
      <alignment horizontal="center" readingOrder="0" shrinkToFit="0" vertical="center" wrapText="0"/>
    </xf>
    <xf borderId="40" fillId="2" fontId="2" numFmtId="0" xfId="0" applyAlignment="1" applyBorder="1" applyFont="1">
      <alignment horizontal="center" shrinkToFit="0" vertical="bottom" wrapText="0"/>
    </xf>
    <xf borderId="15" fillId="2" fontId="2" numFmtId="0" xfId="0" applyAlignment="1" applyBorder="1" applyFont="1">
      <alignment horizontal="center" readingOrder="0" shrinkToFit="0" vertical="bottom" wrapText="0"/>
    </xf>
    <xf borderId="41" fillId="2" fontId="8" numFmtId="2" xfId="0" applyAlignment="1" applyBorder="1" applyFont="1" applyNumberFormat="1">
      <alignment horizontal="center" shrinkToFit="0" vertical="bottom" wrapText="0"/>
    </xf>
    <xf borderId="6" fillId="2" fontId="8" numFmtId="2" xfId="0" applyAlignment="1" applyBorder="1" applyFont="1" applyNumberFormat="1">
      <alignment horizontal="center" shrinkToFit="0" vertical="bottom" wrapText="0"/>
    </xf>
    <xf borderId="41" fillId="2" fontId="8" numFmtId="0" xfId="0" applyAlignment="1" applyBorder="1" applyFont="1">
      <alignment horizontal="right" shrinkToFit="0" vertical="bottom" wrapText="0"/>
    </xf>
    <xf borderId="15" fillId="2" fontId="8" numFmtId="0" xfId="0" applyAlignment="1" applyBorder="1" applyFont="1">
      <alignment horizontal="right" shrinkToFit="0" vertical="bottom" wrapText="0"/>
    </xf>
    <xf borderId="41" fillId="2" fontId="2" numFmtId="0" xfId="0" applyAlignment="1" applyBorder="1" applyFont="1">
      <alignment horizontal="center" shrinkToFit="0" vertical="bottom" wrapText="0"/>
    </xf>
    <xf borderId="15" fillId="2" fontId="9" numFmtId="0" xfId="0" applyAlignment="1" applyBorder="1" applyFont="1">
      <alignment horizontal="center" shrinkToFit="0" vertical="bottom" wrapText="0"/>
    </xf>
    <xf borderId="16" fillId="2" fontId="9" numFmtId="0" xfId="0" applyAlignment="1" applyBorder="1" applyFont="1">
      <alignment horizontal="center" shrinkToFit="0" vertical="bottom" wrapText="0"/>
    </xf>
    <xf borderId="17" fillId="0" fontId="7" numFmtId="1" xfId="0" applyAlignment="1" applyBorder="1" applyFont="1" applyNumberFormat="1">
      <alignment horizontal="center" readingOrder="0" shrinkToFit="0" vertical="center" wrapText="0"/>
    </xf>
    <xf borderId="18" fillId="0" fontId="7" numFmtId="4" xfId="0" applyAlignment="1" applyBorder="1" applyFont="1" applyNumberFormat="1">
      <alignment horizontal="right" shrinkToFit="0" vertical="center" wrapText="0"/>
    </xf>
    <xf borderId="42" fillId="0" fontId="7" numFmtId="4" xfId="0" applyAlignment="1" applyBorder="1" applyFont="1" applyNumberFormat="1">
      <alignment horizontal="right" shrinkToFit="0" vertical="center" wrapText="0"/>
    </xf>
    <xf borderId="42" fillId="0" fontId="4" numFmtId="4" xfId="0" applyAlignment="1" applyBorder="1" applyFont="1" applyNumberFormat="1">
      <alignment horizontal="right" shrinkToFit="0" vertical="center" wrapText="0"/>
    </xf>
    <xf borderId="25" fillId="4" fontId="7" numFmtId="1" xfId="0" applyAlignment="1" applyBorder="1" applyFont="1" applyNumberFormat="1">
      <alignment horizontal="center" readingOrder="0" shrinkToFit="0" vertical="center" wrapText="0"/>
    </xf>
    <xf borderId="43" fillId="4" fontId="4" numFmtId="0" xfId="0" applyAlignment="1" applyBorder="1" applyFont="1">
      <alignment horizontal="center" shrinkToFit="0" vertical="center" wrapText="0"/>
    </xf>
    <xf borderId="32" fillId="0" fontId="7" numFmtId="1" xfId="0" applyAlignment="1" applyBorder="1" applyFont="1" applyNumberFormat="1">
      <alignment horizontal="center" readingOrder="0" shrinkToFit="0" vertical="center" wrapText="0"/>
    </xf>
    <xf borderId="0" fillId="0" fontId="7" numFmtId="4" xfId="0" applyAlignment="1" applyFont="1" applyNumberFormat="1">
      <alignment horizontal="right" shrinkToFit="0" vertical="center" wrapText="0"/>
    </xf>
    <xf borderId="27" fillId="4" fontId="7" numFmtId="4" xfId="0" applyAlignment="1" applyBorder="1" applyFont="1" applyNumberFormat="1">
      <alignment horizontal="right" shrinkToFit="0" vertical="center" wrapText="0"/>
    </xf>
    <xf borderId="44" fillId="2" fontId="8" numFmtId="0" xfId="0" applyAlignment="1" applyBorder="1" applyFont="1">
      <alignment horizontal="center" shrinkToFit="0" vertical="bottom" wrapText="0"/>
    </xf>
    <xf borderId="26" fillId="4" fontId="4" numFmtId="0" xfId="0" applyAlignment="1" applyBorder="1" applyFont="1">
      <alignment horizontal="center" shrinkToFit="0" vertical="center" wrapText="0"/>
    </xf>
    <xf borderId="10" fillId="4" fontId="7" numFmtId="4" xfId="0" applyAlignment="1" applyBorder="1" applyFont="1" applyNumberFormat="1">
      <alignment horizontal="right" readingOrder="0" shrinkToFit="0" vertical="center" wrapText="0"/>
    </xf>
    <xf borderId="41" fillId="2" fontId="8" numFmtId="0" xfId="0" applyAlignment="1" applyBorder="1" applyFont="1">
      <alignment horizontal="center" shrinkToFit="0" vertical="bottom" wrapText="0"/>
    </xf>
    <xf borderId="15" fillId="2" fontId="10" numFmtId="0" xfId="0" applyAlignment="1" applyBorder="1" applyFont="1">
      <alignment horizontal="right" shrinkToFit="0" vertical="bottom" wrapText="0"/>
    </xf>
    <xf borderId="27" fillId="4" fontId="7" numFmtId="4" xfId="0" applyAlignment="1" applyBorder="1" applyFont="1" applyNumberFormat="1">
      <alignment horizontal="right" readingOrder="0" shrinkToFit="0" vertical="center" wrapText="0"/>
    </xf>
    <xf borderId="45" fillId="0" fontId="4" numFmtId="0" xfId="0" applyAlignment="1" applyBorder="1" applyFont="1">
      <alignment shrinkToFit="0" vertical="bottom" wrapText="0"/>
    </xf>
    <xf borderId="45" fillId="0" fontId="4" numFmtId="166" xfId="0" applyAlignment="1" applyBorder="1" applyFont="1" applyNumberFormat="1">
      <alignment shrinkToFit="0" vertical="bottom" wrapText="0"/>
    </xf>
    <xf borderId="0" fillId="0" fontId="4" numFmtId="166" xfId="0" applyAlignment="1" applyFont="1" applyNumberFormat="1">
      <alignment shrinkToFit="0" vertical="bottom" wrapText="0"/>
    </xf>
    <xf borderId="46" fillId="2" fontId="2" numFmtId="0" xfId="0" applyAlignment="1" applyBorder="1" applyFont="1">
      <alignment horizontal="center" shrinkToFit="0" vertical="bottom" wrapText="0"/>
    </xf>
    <xf borderId="47" fillId="2" fontId="2" numFmtId="0" xfId="0" applyAlignment="1" applyBorder="1" applyFont="1">
      <alignment horizontal="center" shrinkToFit="0" vertical="center" wrapText="0"/>
    </xf>
    <xf borderId="48" fillId="0" fontId="11" numFmtId="0" xfId="0" applyBorder="1" applyFont="1"/>
    <xf borderId="49" fillId="2" fontId="2" numFmtId="0" xfId="0" applyAlignment="1" applyBorder="1" applyFont="1">
      <alignment horizontal="center" shrinkToFit="0" vertical="bottom" wrapText="0"/>
    </xf>
    <xf borderId="50" fillId="2" fontId="2" numFmtId="0" xfId="0" applyAlignment="1" applyBorder="1" applyFont="1">
      <alignment horizontal="center" shrinkToFit="0" vertical="bottom" wrapText="1"/>
    </xf>
    <xf borderId="25" fillId="2" fontId="2" numFmtId="0" xfId="0" applyAlignment="1" applyBorder="1" applyFont="1">
      <alignment horizontal="center" shrinkToFit="0" vertical="center" wrapText="0"/>
    </xf>
    <xf borderId="51" fillId="0" fontId="11" numFmtId="0" xfId="0" applyBorder="1" applyFont="1"/>
    <xf borderId="49" fillId="2" fontId="2" numFmtId="0" xfId="0" applyAlignment="1" applyBorder="1" applyFont="1">
      <alignment horizontal="right" shrinkToFit="0" vertical="bottom" wrapText="0"/>
    </xf>
    <xf borderId="50" fillId="2" fontId="2" numFmtId="0" xfId="0" applyAlignment="1" applyBorder="1" applyFont="1">
      <alignment horizontal="center" shrinkToFit="0" vertical="bottom" wrapText="0"/>
    </xf>
    <xf borderId="52" fillId="2" fontId="2" numFmtId="0" xfId="0" applyAlignment="1" applyBorder="1" applyFont="1">
      <alignment horizontal="center" shrinkToFit="0" vertical="bottom" wrapText="0"/>
    </xf>
    <xf borderId="53" fillId="2" fontId="2" numFmtId="0" xfId="0" applyAlignment="1" applyBorder="1" applyFont="1">
      <alignment horizontal="center" shrinkToFit="0" vertical="center" wrapText="0"/>
    </xf>
    <xf borderId="54" fillId="0" fontId="11" numFmtId="0" xfId="0" applyBorder="1" applyFont="1"/>
    <xf borderId="15" fillId="2" fontId="2" numFmtId="0" xfId="0" applyAlignment="1" applyBorder="1" applyFont="1">
      <alignment horizontal="center" shrinkToFit="0" vertical="center" wrapText="0"/>
    </xf>
    <xf borderId="55" fillId="2" fontId="2" numFmtId="4" xfId="0" applyAlignment="1" applyBorder="1" applyFont="1" applyNumberFormat="1">
      <alignment horizontal="center" shrinkToFit="0" vertical="center" wrapText="0"/>
    </xf>
    <xf borderId="56" fillId="0" fontId="11" numFmtId="0" xfId="0" applyBorder="1" applyFont="1"/>
    <xf borderId="17" fillId="0" fontId="7" numFmtId="49" xfId="0" applyAlignment="1" applyBorder="1" applyFont="1" applyNumberFormat="1">
      <alignment horizontal="center" shrinkToFit="0" vertical="center" wrapText="1"/>
    </xf>
    <xf borderId="18" fillId="0" fontId="7" numFmtId="0" xfId="0" applyAlignment="1" applyBorder="1" applyFont="1">
      <alignment shrinkToFit="0" vertical="center" wrapText="1"/>
    </xf>
    <xf borderId="19" fillId="0" fontId="4" numFmtId="1" xfId="0" applyAlignment="1" applyBorder="1" applyFont="1" applyNumberFormat="1">
      <alignment horizontal="center" shrinkToFit="0" vertical="center" wrapText="1"/>
    </xf>
    <xf borderId="18" fillId="0" fontId="7" numFmtId="4" xfId="0" applyAlignment="1" applyBorder="1" applyFont="1" applyNumberFormat="1">
      <alignment horizontal="right" shrinkToFit="0" vertical="center" wrapText="1"/>
    </xf>
    <xf borderId="17" fillId="0" fontId="2" numFmtId="4" xfId="0" applyAlignment="1" applyBorder="1" applyFont="1" applyNumberFormat="1">
      <alignment horizontal="center" shrinkToFit="0" vertical="center" wrapText="1"/>
    </xf>
    <xf borderId="57" fillId="0" fontId="11" numFmtId="0" xfId="0" applyBorder="1" applyFont="1"/>
    <xf borderId="17" fillId="0" fontId="4" numFmtId="4" xfId="0" applyAlignment="1" applyBorder="1" applyFont="1" applyNumberFormat="1">
      <alignment horizontal="center" shrinkToFit="0" vertical="center" wrapText="1"/>
    </xf>
    <xf borderId="5" fillId="5" fontId="7" numFmtId="49" xfId="0" applyAlignment="1" applyBorder="1" applyFill="1" applyFont="1" applyNumberFormat="1">
      <alignment horizontal="center" shrinkToFit="0" vertical="center" wrapText="1"/>
    </xf>
    <xf borderId="6" fillId="5" fontId="7" numFmtId="0" xfId="0" applyAlignment="1" applyBorder="1" applyFont="1">
      <alignment shrinkToFit="0" vertical="center" wrapText="1"/>
    </xf>
    <xf borderId="26" fillId="5" fontId="4" numFmtId="1" xfId="0" applyAlignment="1" applyBorder="1" applyFont="1" applyNumberFormat="1">
      <alignment horizontal="center" shrinkToFit="0" vertical="center" wrapText="1"/>
    </xf>
    <xf borderId="6" fillId="5" fontId="7" numFmtId="4" xfId="0" applyAlignment="1" applyBorder="1" applyFont="1" applyNumberFormat="1">
      <alignment horizontal="right" shrinkToFit="0" vertical="center" wrapText="1"/>
    </xf>
    <xf borderId="25" fillId="5" fontId="2" numFmtId="4" xfId="0" applyAlignment="1" applyBorder="1" applyFont="1" applyNumberFormat="1">
      <alignment horizontal="center" shrinkToFit="0" vertical="center" wrapText="1"/>
    </xf>
    <xf borderId="25" fillId="5" fontId="4" numFmtId="4" xfId="0" applyAlignment="1" applyBorder="1" applyFont="1" applyNumberFormat="1">
      <alignment horizontal="center" shrinkToFit="0" vertical="center" wrapText="1"/>
    </xf>
    <xf borderId="32" fillId="0" fontId="7" numFmtId="49" xfId="0" applyAlignment="1" applyBorder="1" applyFont="1" applyNumberFormat="1">
      <alignment horizontal="center" shrinkToFit="0" vertical="center" wrapText="1"/>
    </xf>
    <xf borderId="33" fillId="0" fontId="7" numFmtId="0" xfId="0" applyAlignment="1" applyBorder="1" applyFont="1">
      <alignment shrinkToFit="0" vertical="center" wrapText="1"/>
    </xf>
    <xf borderId="34" fillId="0" fontId="4" numFmtId="1" xfId="0" applyAlignment="1" applyBorder="1" applyFont="1" applyNumberFormat="1">
      <alignment horizontal="center" shrinkToFit="0" vertical="center" wrapText="1"/>
    </xf>
    <xf borderId="33" fillId="0" fontId="7" numFmtId="4" xfId="0" applyAlignment="1" applyBorder="1" applyFont="1" applyNumberFormat="1">
      <alignment horizontal="right" shrinkToFit="0" vertical="center" wrapText="1"/>
    </xf>
    <xf borderId="32" fillId="0" fontId="2" numFmtId="4" xfId="0" applyAlignment="1" applyBorder="1" applyFont="1" applyNumberFormat="1">
      <alignment horizontal="center" shrinkToFit="0" vertical="center" wrapText="1"/>
    </xf>
    <xf borderId="58" fillId="0" fontId="11" numFmtId="0" xfId="0" applyBorder="1" applyFont="1"/>
    <xf borderId="32" fillId="0" fontId="4" numFmtId="4" xfId="0" applyAlignment="1" applyBorder="1" applyFont="1" applyNumberFormat="1">
      <alignment horizontal="center" shrinkToFit="0" vertical="center" wrapText="1"/>
    </xf>
    <xf borderId="6" fillId="4" fontId="7" numFmtId="0" xfId="0" applyAlignment="1" applyBorder="1" applyFont="1">
      <alignment shrinkToFit="0" vertical="center" wrapText="1"/>
    </xf>
    <xf borderId="26" fillId="4" fontId="4" numFmtId="1" xfId="0" applyAlignment="1" applyBorder="1" applyFont="1" applyNumberFormat="1">
      <alignment horizontal="center" shrinkToFit="0" vertical="center" wrapText="1"/>
    </xf>
    <xf borderId="6" fillId="4" fontId="7" numFmtId="4" xfId="0" applyAlignment="1" applyBorder="1" applyFont="1" applyNumberFormat="1">
      <alignment horizontal="right" shrinkToFit="0" vertical="center" wrapText="1"/>
    </xf>
    <xf borderId="25" fillId="4" fontId="2" numFmtId="4" xfId="0" applyAlignment="1" applyBorder="1" applyFont="1" applyNumberFormat="1">
      <alignment horizontal="center" shrinkToFit="0" vertical="center" wrapText="1"/>
    </xf>
    <xf borderId="25" fillId="4" fontId="4" numFmtId="4" xfId="0" applyAlignment="1" applyBorder="1" applyFont="1" applyNumberFormat="1">
      <alignment horizontal="center" shrinkToFit="0" vertical="center" wrapText="1"/>
    </xf>
    <xf borderId="59" fillId="2" fontId="2" numFmtId="0" xfId="0" applyAlignment="1" applyBorder="1" applyFont="1">
      <alignment horizontal="center" shrinkToFit="0" vertical="bottom" wrapText="0"/>
    </xf>
    <xf borderId="41" fillId="2" fontId="2" numFmtId="0" xfId="0" applyAlignment="1" applyBorder="1" applyFont="1">
      <alignment horizontal="center" shrinkToFit="0" vertical="center" wrapText="0"/>
    </xf>
    <xf borderId="60" fillId="2" fontId="2" numFmtId="4" xfId="0" applyAlignment="1" applyBorder="1" applyFont="1" applyNumberFormat="1">
      <alignment horizontal="center" shrinkToFit="0" vertical="center" wrapText="0"/>
    </xf>
    <xf borderId="61" fillId="0" fontId="11" numFmtId="0" xfId="0" applyBorder="1" applyFont="1"/>
    <xf borderId="62" fillId="0" fontId="2" numFmtId="4" xfId="0" applyAlignment="1" applyBorder="1" applyFont="1" applyNumberFormat="1">
      <alignment horizontal="center" shrinkToFit="0" vertical="center" wrapText="1"/>
    </xf>
    <xf borderId="63" fillId="0" fontId="11" numFmtId="0" xfId="0" applyBorder="1" applyFont="1"/>
    <xf borderId="62" fillId="0" fontId="4" numFmtId="4" xfId="0" applyAlignment="1" applyBorder="1" applyFont="1" applyNumberFormat="1">
      <alignment horizontal="center" shrinkToFit="0" vertical="center" wrapText="1"/>
    </xf>
    <xf borderId="44" fillId="2" fontId="2" numFmtId="0" xfId="0" applyAlignment="1" applyBorder="1" applyFont="1">
      <alignment horizontal="center" shrinkToFit="0" vertical="center" wrapText="0"/>
    </xf>
    <xf borderId="64" fillId="2" fontId="2" numFmtId="4" xfId="0" applyAlignment="1" applyBorder="1" applyFont="1" applyNumberFormat="1">
      <alignment horizontal="center" shrinkToFit="0" vertical="center" wrapText="0"/>
    </xf>
    <xf borderId="65" fillId="0" fontId="11" numFmtId="0" xfId="0" applyBorder="1" applyFont="1"/>
    <xf borderId="53" fillId="5" fontId="2" numFmtId="4" xfId="0" applyAlignment="1" applyBorder="1" applyFont="1" applyNumberFormat="1">
      <alignment horizontal="center" shrinkToFit="0" vertical="center" wrapText="1"/>
    </xf>
    <xf borderId="53" fillId="5" fontId="4" numFmtId="4" xfId="0" applyAlignment="1" applyBorder="1" applyFont="1" applyNumberFormat="1">
      <alignment horizontal="center" shrinkToFit="0" vertical="center" wrapText="1"/>
    </xf>
    <xf borderId="66" fillId="2" fontId="2" numFmtId="0" xfId="0" applyAlignment="1" applyBorder="1" applyFont="1">
      <alignment horizontal="center" shrinkToFit="0" vertical="center" wrapText="0"/>
    </xf>
    <xf borderId="67" fillId="2" fontId="2" numFmtId="4" xfId="0" applyAlignment="1" applyBorder="1" applyFont="1" applyNumberFormat="1">
      <alignment horizontal="center" shrinkToFit="0" vertical="center" wrapText="0"/>
    </xf>
    <xf borderId="68" fillId="0" fontId="2" numFmtId="0" xfId="0" applyAlignment="1" applyBorder="1" applyFont="1">
      <alignment shrinkToFit="0" vertical="bottom" wrapText="0"/>
    </xf>
    <xf borderId="68" fillId="0" fontId="4" numFmtId="0" xfId="0" applyAlignment="1" applyBorder="1" applyFont="1">
      <alignment shrinkToFit="0" vertical="bottom" wrapText="0"/>
    </xf>
    <xf borderId="68" fillId="0" fontId="2" numFmtId="166" xfId="0" applyAlignment="1" applyBorder="1" applyFont="1" applyNumberForma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1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4.43" defaultRowHeight="15.0"/>
  <cols>
    <col customWidth="1" min="1" max="1" width="5.86"/>
    <col customWidth="1" min="2" max="2" width="47.86"/>
    <col customWidth="1" min="3" max="3" width="7.14"/>
    <col customWidth="1" min="4" max="4" width="8.86"/>
    <col customWidth="1" min="5" max="5" width="11.29"/>
    <col customWidth="1" min="6" max="6" width="10.57"/>
    <col customWidth="1" min="7" max="7" width="10.43"/>
    <col customWidth="1" min="8" max="8" width="9.29"/>
    <col customWidth="1" min="9" max="10" width="9.71"/>
    <col customWidth="1" min="11" max="11" width="9.86"/>
    <col customWidth="1" min="12" max="12" width="10.0"/>
    <col customWidth="1" min="13" max="13" width="10.57"/>
    <col customWidth="1" hidden="1" min="14" max="18" width="9.14"/>
    <col customWidth="1" min="19" max="19" width="12.57"/>
    <col customWidth="1" min="20" max="20" width="12.71"/>
    <col customWidth="1" min="21" max="21" width="9.86"/>
    <col customWidth="1" min="22" max="23" width="12.71"/>
    <col customWidth="1" min="24" max="24" width="14.43"/>
    <col customWidth="1" min="25" max="25" width="8.0"/>
  </cols>
  <sheetData>
    <row r="1" ht="40.5" customHeight="1">
      <c r="A1" s="1" t="s">
        <v>0</v>
      </c>
      <c r="B1" s="2"/>
      <c r="C1" s="3">
        <f>SUM(U80,U92,U100,U107,U115,U122,U130,U138)</f>
        <v>91132.04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4"/>
    </row>
    <row r="3" ht="12.75" customHeigh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  <c r="T3" s="10"/>
      <c r="U3" s="10" t="s">
        <v>1</v>
      </c>
      <c r="V3" s="10" t="s">
        <v>2</v>
      </c>
      <c r="W3" s="4"/>
    </row>
    <row r="4" ht="51.0" customHeight="1">
      <c r="A4" s="11" t="s">
        <v>3</v>
      </c>
      <c r="B4" s="12" t="s">
        <v>4</v>
      </c>
      <c r="C4" s="13"/>
      <c r="D4" s="12"/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5" t="s">
        <v>14</v>
      </c>
      <c r="O4" s="15" t="s">
        <v>15</v>
      </c>
      <c r="P4" s="15" t="s">
        <v>15</v>
      </c>
      <c r="Q4" s="15" t="s">
        <v>15</v>
      </c>
      <c r="R4" s="15" t="s">
        <v>16</v>
      </c>
      <c r="S4" s="16" t="s">
        <v>17</v>
      </c>
      <c r="T4" s="16" t="s">
        <v>18</v>
      </c>
      <c r="U4" s="16" t="s">
        <v>19</v>
      </c>
      <c r="V4" s="16" t="s">
        <v>19</v>
      </c>
      <c r="W4" s="4"/>
    </row>
    <row r="5" ht="12.75" customHeight="1">
      <c r="A5" s="11"/>
      <c r="B5" s="12"/>
      <c r="C5" s="13"/>
      <c r="D5" s="1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" t="s">
        <v>20</v>
      </c>
      <c r="T5" s="16" t="s">
        <v>21</v>
      </c>
      <c r="U5" s="16" t="s">
        <v>22</v>
      </c>
      <c r="V5" s="16" t="s">
        <v>23</v>
      </c>
      <c r="W5" s="4"/>
    </row>
    <row r="6" ht="13.5" customHeight="1">
      <c r="A6" s="18"/>
      <c r="B6" s="19"/>
      <c r="C6" s="20" t="s">
        <v>24</v>
      </c>
      <c r="D6" s="19" t="s">
        <v>25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1"/>
      <c r="T6" s="21"/>
      <c r="U6" s="21" t="s">
        <v>26</v>
      </c>
      <c r="V6" s="21" t="s">
        <v>26</v>
      </c>
      <c r="W6" s="4"/>
      <c r="X6" s="22"/>
    </row>
    <row r="7" ht="12.75" customHeight="1">
      <c r="A7" s="23"/>
      <c r="B7" s="24" t="s">
        <v>27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4"/>
      <c r="X7" s="22"/>
    </row>
    <row r="8" ht="19.5" customHeight="1">
      <c r="A8" s="27">
        <v>1.0</v>
      </c>
      <c r="B8" s="28" t="s">
        <v>28</v>
      </c>
      <c r="C8" s="29">
        <v>242.0</v>
      </c>
      <c r="D8" s="30" t="s">
        <v>29</v>
      </c>
      <c r="E8" s="31">
        <v>50.0</v>
      </c>
      <c r="F8" s="31">
        <v>33.15</v>
      </c>
      <c r="G8" s="31">
        <v>60.0</v>
      </c>
      <c r="H8" s="32">
        <v>40.0</v>
      </c>
      <c r="I8" s="33">
        <v>19.0</v>
      </c>
      <c r="J8" s="32">
        <v>17.0</v>
      </c>
      <c r="K8" s="34">
        <v>18.0</v>
      </c>
      <c r="L8" s="34"/>
      <c r="M8" s="35"/>
      <c r="N8" s="36"/>
      <c r="O8" s="36"/>
      <c r="P8" s="36"/>
      <c r="Q8" s="37"/>
      <c r="R8" s="37"/>
      <c r="S8" s="38">
        <f t="shared" ref="S8:S18" si="1">IF(SUM(E8:R8)&gt;0,ROUND(AVERAGE(E8:R8),2),"")</f>
        <v>33.88</v>
      </c>
      <c r="T8" s="38">
        <f t="shared" ref="T8:T18" si="2">IF(COUNTA(E8:R8)=1,S8,(IF(SUM(E8:R8)&gt;0,ROUND(STDEV(E8:R8),2),"")))</f>
        <v>17.02</v>
      </c>
      <c r="U8" s="39">
        <f t="shared" ref="U8:U18" si="3">IF(SUM(S8:T8)&gt;0,S8-T8,"")</f>
        <v>16.86</v>
      </c>
      <c r="V8" s="39">
        <f t="shared" ref="V8:V18" si="4">IF(SUM(S8:T8)&gt;0,SUM(S8:T8),"")</f>
        <v>50.9</v>
      </c>
      <c r="W8" s="22"/>
      <c r="X8" s="40"/>
      <c r="Y8" s="22"/>
    </row>
    <row r="9" ht="19.5" customHeight="1">
      <c r="A9" s="41">
        <v>2.0</v>
      </c>
      <c r="B9" s="42" t="s">
        <v>30</v>
      </c>
      <c r="C9" s="43">
        <v>120.0</v>
      </c>
      <c r="D9" s="44" t="s">
        <v>29</v>
      </c>
      <c r="E9" s="45">
        <v>70.0</v>
      </c>
      <c r="F9" s="45">
        <v>84.54</v>
      </c>
      <c r="G9" s="45">
        <v>80.0</v>
      </c>
      <c r="H9" s="46">
        <v>70.0</v>
      </c>
      <c r="I9" s="47">
        <v>45.0</v>
      </c>
      <c r="J9" s="46">
        <v>37.0</v>
      </c>
      <c r="K9" s="48">
        <v>19.0</v>
      </c>
      <c r="L9" s="48"/>
      <c r="M9" s="49"/>
      <c r="N9" s="50"/>
      <c r="O9" s="50"/>
      <c r="P9" s="50"/>
      <c r="Q9" s="51"/>
      <c r="R9" s="51"/>
      <c r="S9" s="52">
        <f t="shared" si="1"/>
        <v>57.93</v>
      </c>
      <c r="T9" s="52">
        <f t="shared" si="2"/>
        <v>24.52</v>
      </c>
      <c r="U9" s="53">
        <f t="shared" si="3"/>
        <v>33.41</v>
      </c>
      <c r="V9" s="53">
        <f t="shared" si="4"/>
        <v>82.45</v>
      </c>
      <c r="W9" s="54"/>
      <c r="X9" s="55"/>
      <c r="Y9" s="54"/>
    </row>
    <row r="10" ht="19.5" customHeight="1">
      <c r="A10" s="56">
        <v>3.0</v>
      </c>
      <c r="B10" s="57" t="s">
        <v>31</v>
      </c>
      <c r="C10" s="58">
        <v>145.0</v>
      </c>
      <c r="D10" s="59" t="s">
        <v>29</v>
      </c>
      <c r="E10" s="60">
        <v>50.0</v>
      </c>
      <c r="F10" s="60">
        <v>54.86</v>
      </c>
      <c r="G10" s="60">
        <v>60.0</v>
      </c>
      <c r="H10" s="61">
        <v>55.0</v>
      </c>
      <c r="I10" s="62">
        <v>28.0</v>
      </c>
      <c r="J10" s="61">
        <v>24.0</v>
      </c>
      <c r="K10" s="63"/>
      <c r="L10" s="63"/>
      <c r="M10" s="64"/>
      <c r="N10" s="65"/>
      <c r="O10" s="65"/>
      <c r="P10" s="65"/>
      <c r="Q10" s="66"/>
      <c r="R10" s="66"/>
      <c r="S10" s="67">
        <f t="shared" si="1"/>
        <v>45.31</v>
      </c>
      <c r="T10" s="67">
        <f t="shared" si="2"/>
        <v>15.34</v>
      </c>
      <c r="U10" s="68">
        <f t="shared" si="3"/>
        <v>29.97</v>
      </c>
      <c r="V10" s="68">
        <f t="shared" si="4"/>
        <v>60.65</v>
      </c>
      <c r="W10" s="22"/>
      <c r="X10" s="40"/>
      <c r="Y10" s="22"/>
    </row>
    <row r="11" ht="19.5" customHeight="1">
      <c r="A11" s="41">
        <v>4.0</v>
      </c>
      <c r="B11" s="42" t="s">
        <v>32</v>
      </c>
      <c r="C11" s="43">
        <v>81.0</v>
      </c>
      <c r="D11" s="44" t="s">
        <v>29</v>
      </c>
      <c r="E11" s="45">
        <v>60.0</v>
      </c>
      <c r="F11" s="45">
        <v>72.54</v>
      </c>
      <c r="G11" s="45">
        <v>70.0</v>
      </c>
      <c r="H11" s="46">
        <v>60.0</v>
      </c>
      <c r="I11" s="47">
        <v>30.0</v>
      </c>
      <c r="J11" s="46">
        <v>30.0</v>
      </c>
      <c r="K11" s="48"/>
      <c r="L11" s="69"/>
      <c r="M11" s="49"/>
      <c r="N11" s="50"/>
      <c r="O11" s="50"/>
      <c r="P11" s="50"/>
      <c r="Q11" s="51"/>
      <c r="R11" s="51"/>
      <c r="S11" s="52">
        <f t="shared" si="1"/>
        <v>53.76</v>
      </c>
      <c r="T11" s="52">
        <f t="shared" si="2"/>
        <v>19.1</v>
      </c>
      <c r="U11" s="53">
        <f t="shared" si="3"/>
        <v>34.66</v>
      </c>
      <c r="V11" s="53">
        <f t="shared" si="4"/>
        <v>72.86</v>
      </c>
      <c r="W11" s="54"/>
      <c r="X11" s="55"/>
      <c r="Y11" s="54"/>
    </row>
    <row r="12" ht="19.5" customHeight="1">
      <c r="A12" s="56">
        <v>5.0</v>
      </c>
      <c r="B12" s="57" t="s">
        <v>33</v>
      </c>
      <c r="C12" s="58">
        <v>54.0</v>
      </c>
      <c r="D12" s="59" t="s">
        <v>29</v>
      </c>
      <c r="E12" s="60">
        <v>100.0</v>
      </c>
      <c r="F12" s="60">
        <v>169.65</v>
      </c>
      <c r="G12" s="60">
        <v>110.0</v>
      </c>
      <c r="H12" s="61">
        <v>110.0</v>
      </c>
      <c r="I12" s="70"/>
      <c r="J12" s="71"/>
      <c r="K12" s="63"/>
      <c r="L12" s="72">
        <v>39.0</v>
      </c>
      <c r="M12" s="73">
        <v>90.0</v>
      </c>
      <c r="N12" s="65"/>
      <c r="O12" s="65"/>
      <c r="P12" s="65"/>
      <c r="Q12" s="66"/>
      <c r="R12" s="66"/>
      <c r="S12" s="67">
        <f t="shared" si="1"/>
        <v>103.11</v>
      </c>
      <c r="T12" s="67">
        <f t="shared" si="2"/>
        <v>41.99</v>
      </c>
      <c r="U12" s="68">
        <f t="shared" si="3"/>
        <v>61.12</v>
      </c>
      <c r="V12" s="68">
        <f t="shared" si="4"/>
        <v>145.1</v>
      </c>
      <c r="W12" s="22"/>
      <c r="X12" s="40"/>
      <c r="Y12" s="22"/>
    </row>
    <row r="13">
      <c r="A13" s="41">
        <v>6.0</v>
      </c>
      <c r="B13" s="42" t="s">
        <v>34</v>
      </c>
      <c r="C13" s="43">
        <v>2.0</v>
      </c>
      <c r="D13" s="44" t="s">
        <v>29</v>
      </c>
      <c r="E13" s="45">
        <v>200.0</v>
      </c>
      <c r="F13" s="45">
        <v>130.0</v>
      </c>
      <c r="G13" s="45">
        <v>300.0</v>
      </c>
      <c r="H13" s="46">
        <v>180.0</v>
      </c>
      <c r="I13" s="74"/>
      <c r="J13" s="75"/>
      <c r="K13" s="48">
        <v>84.0</v>
      </c>
      <c r="L13" s="48">
        <v>100.0</v>
      </c>
      <c r="M13" s="49"/>
      <c r="N13" s="50"/>
      <c r="O13" s="50"/>
      <c r="P13" s="50"/>
      <c r="Q13" s="51"/>
      <c r="R13" s="51"/>
      <c r="S13" s="52">
        <f t="shared" si="1"/>
        <v>165.67</v>
      </c>
      <c r="T13" s="52">
        <f t="shared" si="2"/>
        <v>79.6</v>
      </c>
      <c r="U13" s="53">
        <f t="shared" si="3"/>
        <v>86.07</v>
      </c>
      <c r="V13" s="53">
        <f t="shared" si="4"/>
        <v>245.27</v>
      </c>
      <c r="W13" s="54"/>
      <c r="X13" s="55"/>
      <c r="Y13" s="54"/>
    </row>
    <row r="14" ht="23.25" customHeight="1">
      <c r="A14" s="56">
        <v>7.0</v>
      </c>
      <c r="B14" s="57" t="s">
        <v>35</v>
      </c>
      <c r="C14" s="58">
        <v>2.0</v>
      </c>
      <c r="D14" s="59" t="s">
        <v>29</v>
      </c>
      <c r="E14" s="60">
        <v>380.0</v>
      </c>
      <c r="F14" s="60">
        <v>303.5</v>
      </c>
      <c r="G14" s="60">
        <v>400.0</v>
      </c>
      <c r="H14" s="61">
        <v>250.0</v>
      </c>
      <c r="I14" s="70"/>
      <c r="J14" s="71"/>
      <c r="K14" s="63"/>
      <c r="L14" s="72">
        <v>262.0</v>
      </c>
      <c r="M14" s="73">
        <v>268.0</v>
      </c>
      <c r="N14" s="65"/>
      <c r="O14" s="65"/>
      <c r="P14" s="65"/>
      <c r="Q14" s="66"/>
      <c r="R14" s="66"/>
      <c r="S14" s="67">
        <f t="shared" si="1"/>
        <v>310.58</v>
      </c>
      <c r="T14" s="67">
        <f t="shared" si="2"/>
        <v>64.36</v>
      </c>
      <c r="U14" s="68">
        <f t="shared" si="3"/>
        <v>246.22</v>
      </c>
      <c r="V14" s="68">
        <f t="shared" si="4"/>
        <v>374.94</v>
      </c>
      <c r="W14" s="22"/>
      <c r="X14" s="40"/>
      <c r="Y14" s="22"/>
    </row>
    <row r="15" ht="19.5" customHeight="1">
      <c r="A15" s="41">
        <v>8.0</v>
      </c>
      <c r="B15" s="42" t="s">
        <v>36</v>
      </c>
      <c r="C15" s="43">
        <v>2.0</v>
      </c>
      <c r="D15" s="44" t="s">
        <v>29</v>
      </c>
      <c r="E15" s="45">
        <v>400.0</v>
      </c>
      <c r="F15" s="45">
        <v>474.5</v>
      </c>
      <c r="G15" s="45">
        <v>500.0</v>
      </c>
      <c r="H15" s="46">
        <v>350.0</v>
      </c>
      <c r="I15" s="47">
        <v>300.0</v>
      </c>
      <c r="J15" s="46">
        <v>250.0</v>
      </c>
      <c r="K15" s="69"/>
      <c r="L15" s="69"/>
      <c r="M15" s="49"/>
      <c r="N15" s="50"/>
      <c r="O15" s="50"/>
      <c r="P15" s="50"/>
      <c r="Q15" s="51"/>
      <c r="R15" s="51"/>
      <c r="S15" s="52">
        <f t="shared" si="1"/>
        <v>379.08</v>
      </c>
      <c r="T15" s="52">
        <f t="shared" si="2"/>
        <v>97.9</v>
      </c>
      <c r="U15" s="53">
        <f t="shared" si="3"/>
        <v>281.18</v>
      </c>
      <c r="V15" s="53">
        <f t="shared" si="4"/>
        <v>476.98</v>
      </c>
      <c r="W15" s="54"/>
      <c r="X15" s="55"/>
      <c r="Y15" s="54"/>
    </row>
    <row r="16" ht="19.5" customHeight="1">
      <c r="A16" s="56">
        <v>9.0</v>
      </c>
      <c r="B16" s="57" t="s">
        <v>37</v>
      </c>
      <c r="C16" s="58">
        <v>3.0</v>
      </c>
      <c r="D16" s="59" t="s">
        <v>29</v>
      </c>
      <c r="E16" s="60">
        <v>400.0</v>
      </c>
      <c r="F16" s="60">
        <v>227.5</v>
      </c>
      <c r="G16" s="60">
        <v>650.0</v>
      </c>
      <c r="H16" s="61">
        <v>380.0</v>
      </c>
      <c r="I16" s="62">
        <v>300.0</v>
      </c>
      <c r="J16" s="71"/>
      <c r="K16" s="72">
        <v>220.0</v>
      </c>
      <c r="L16" s="72"/>
      <c r="M16" s="64"/>
      <c r="N16" s="65"/>
      <c r="O16" s="65"/>
      <c r="P16" s="65"/>
      <c r="Q16" s="66"/>
      <c r="R16" s="66"/>
      <c r="S16" s="67">
        <f t="shared" si="1"/>
        <v>362.92</v>
      </c>
      <c r="T16" s="67">
        <f t="shared" si="2"/>
        <v>159.25</v>
      </c>
      <c r="U16" s="68">
        <f t="shared" si="3"/>
        <v>203.67</v>
      </c>
      <c r="V16" s="68">
        <f t="shared" si="4"/>
        <v>522.17</v>
      </c>
      <c r="W16" s="22"/>
      <c r="X16" s="40"/>
      <c r="Y16" s="22"/>
    </row>
    <row r="17" ht="19.5" customHeight="1">
      <c r="A17" s="41">
        <v>10.0</v>
      </c>
      <c r="B17" s="42" t="s">
        <v>38</v>
      </c>
      <c r="C17" s="43">
        <v>182.0</v>
      </c>
      <c r="D17" s="44" t="s">
        <v>29</v>
      </c>
      <c r="E17" s="45">
        <v>35.0</v>
      </c>
      <c r="F17" s="45">
        <v>25.0</v>
      </c>
      <c r="G17" s="45">
        <v>45.0</v>
      </c>
      <c r="H17" s="46">
        <v>35.0</v>
      </c>
      <c r="I17" s="47">
        <v>12.0</v>
      </c>
      <c r="J17" s="75"/>
      <c r="K17" s="69"/>
      <c r="L17" s="48">
        <v>27.94</v>
      </c>
      <c r="M17" s="76">
        <v>20.0</v>
      </c>
      <c r="N17" s="50"/>
      <c r="O17" s="50"/>
      <c r="P17" s="50"/>
      <c r="Q17" s="51"/>
      <c r="R17" s="51"/>
      <c r="S17" s="52">
        <f t="shared" si="1"/>
        <v>28.56</v>
      </c>
      <c r="T17" s="52">
        <f t="shared" si="2"/>
        <v>10.91</v>
      </c>
      <c r="U17" s="53">
        <f t="shared" si="3"/>
        <v>17.65</v>
      </c>
      <c r="V17" s="53">
        <f t="shared" si="4"/>
        <v>39.47</v>
      </c>
      <c r="W17" s="54"/>
      <c r="X17" s="55"/>
      <c r="Y17" s="54"/>
    </row>
    <row r="18" ht="19.5" customHeight="1">
      <c r="A18" s="56">
        <v>11.0</v>
      </c>
      <c r="B18" s="57" t="s">
        <v>39</v>
      </c>
      <c r="C18" s="58">
        <v>17.0</v>
      </c>
      <c r="D18" s="77" t="s">
        <v>29</v>
      </c>
      <c r="E18" s="60">
        <v>35.0</v>
      </c>
      <c r="F18" s="60">
        <v>25.0</v>
      </c>
      <c r="G18" s="78">
        <v>45.0</v>
      </c>
      <c r="H18" s="61">
        <v>35.0</v>
      </c>
      <c r="I18" s="62">
        <v>12.0</v>
      </c>
      <c r="J18" s="71"/>
      <c r="K18" s="63"/>
      <c r="L18" s="72">
        <v>29.0</v>
      </c>
      <c r="M18" s="73">
        <v>29.25</v>
      </c>
      <c r="N18" s="65"/>
      <c r="O18" s="65"/>
      <c r="P18" s="65"/>
      <c r="Q18" s="66"/>
      <c r="R18" s="66"/>
      <c r="S18" s="67">
        <f t="shared" si="1"/>
        <v>30.04</v>
      </c>
      <c r="T18" s="67">
        <f t="shared" si="2"/>
        <v>10.21</v>
      </c>
      <c r="U18" s="68">
        <f t="shared" si="3"/>
        <v>19.83</v>
      </c>
      <c r="V18" s="68">
        <f t="shared" si="4"/>
        <v>40.25</v>
      </c>
      <c r="W18" s="22"/>
      <c r="X18" s="40"/>
      <c r="Y18" s="22"/>
    </row>
    <row r="19" ht="12.75" customHeight="1">
      <c r="A19" s="79"/>
      <c r="B19" s="80" t="s">
        <v>40</v>
      </c>
      <c r="C19" s="25"/>
      <c r="D19" s="25"/>
      <c r="E19" s="81"/>
      <c r="F19" s="81"/>
      <c r="G19" s="82"/>
      <c r="H19" s="83"/>
      <c r="I19" s="83"/>
      <c r="J19" s="83"/>
      <c r="K19" s="84"/>
      <c r="L19" s="84"/>
      <c r="M19" s="84"/>
      <c r="N19" s="83"/>
      <c r="O19" s="83"/>
      <c r="P19" s="83"/>
      <c r="Q19" s="85"/>
      <c r="R19" s="85"/>
      <c r="S19" s="86"/>
      <c r="T19" s="86"/>
      <c r="U19" s="86"/>
      <c r="V19" s="87"/>
      <c r="W19" s="22"/>
      <c r="X19" s="40"/>
      <c r="Y19" s="22"/>
    </row>
    <row r="20" ht="19.5" customHeight="1">
      <c r="A20" s="88">
        <v>12.0</v>
      </c>
      <c r="B20" s="28" t="s">
        <v>28</v>
      </c>
      <c r="C20" s="29">
        <v>44.0</v>
      </c>
      <c r="D20" s="30" t="s">
        <v>29</v>
      </c>
      <c r="E20" s="31">
        <v>50.0</v>
      </c>
      <c r="F20" s="31">
        <v>33.15</v>
      </c>
      <c r="G20" s="31">
        <v>60.0</v>
      </c>
      <c r="H20" s="32">
        <v>40.0</v>
      </c>
      <c r="I20" s="33">
        <v>19.0</v>
      </c>
      <c r="J20" s="32">
        <v>17.0</v>
      </c>
      <c r="K20" s="34">
        <v>18.0</v>
      </c>
      <c r="L20" s="89"/>
      <c r="M20" s="35"/>
      <c r="N20" s="90"/>
      <c r="O20" s="90"/>
      <c r="P20" s="90"/>
      <c r="Q20" s="91"/>
      <c r="R20" s="91"/>
      <c r="S20" s="38">
        <f t="shared" ref="S20:S26" si="5">IF(SUM(E20:R20)&gt;0,ROUND(AVERAGE(E20:R20),2),"")</f>
        <v>33.88</v>
      </c>
      <c r="T20" s="38">
        <f t="shared" ref="T20:T26" si="6">IF(COUNTA(E20:R20)=1,S20,(IF(SUM(E20:R20)&gt;0,ROUND(STDEV(E20:R20),2),"")))</f>
        <v>17.02</v>
      </c>
      <c r="U20" s="39">
        <f t="shared" ref="U20:U26" si="7">IF(SUM(S20:T20)&gt;0,S20-T20,"")</f>
        <v>16.86</v>
      </c>
      <c r="V20" s="39">
        <f t="shared" ref="V20:V26" si="8">IF(SUM(S20:T20)&gt;0,SUM(S20:T20),"")</f>
        <v>50.9</v>
      </c>
      <c r="W20" s="22"/>
      <c r="X20" s="40"/>
      <c r="Y20" s="22"/>
    </row>
    <row r="21" ht="19.5" customHeight="1">
      <c r="A21" s="92">
        <v>13.0</v>
      </c>
      <c r="B21" s="42" t="s">
        <v>30</v>
      </c>
      <c r="C21" s="43">
        <v>22.0</v>
      </c>
      <c r="D21" s="93" t="s">
        <v>29</v>
      </c>
      <c r="E21" s="45">
        <v>70.0</v>
      </c>
      <c r="F21" s="45">
        <v>84.54</v>
      </c>
      <c r="G21" s="45">
        <v>80.0</v>
      </c>
      <c r="H21" s="46">
        <v>70.0</v>
      </c>
      <c r="I21" s="47">
        <v>45.0</v>
      </c>
      <c r="J21" s="46">
        <v>37.0</v>
      </c>
      <c r="K21" s="48">
        <v>19.0</v>
      </c>
      <c r="L21" s="75"/>
      <c r="M21" s="49"/>
      <c r="N21" s="50"/>
      <c r="O21" s="50"/>
      <c r="P21" s="50"/>
      <c r="Q21" s="51"/>
      <c r="R21" s="51"/>
      <c r="S21" s="52">
        <f t="shared" si="5"/>
        <v>57.93</v>
      </c>
      <c r="T21" s="52">
        <f t="shared" si="6"/>
        <v>24.52</v>
      </c>
      <c r="U21" s="53">
        <f t="shared" si="7"/>
        <v>33.41</v>
      </c>
      <c r="V21" s="53">
        <f t="shared" si="8"/>
        <v>82.45</v>
      </c>
      <c r="W21" s="54"/>
      <c r="X21" s="55"/>
      <c r="Y21" s="54"/>
    </row>
    <row r="22" ht="19.5" customHeight="1">
      <c r="A22" s="94">
        <v>14.0</v>
      </c>
      <c r="B22" s="57" t="s">
        <v>31</v>
      </c>
      <c r="C22" s="58">
        <v>33.0</v>
      </c>
      <c r="D22" s="59" t="s">
        <v>29</v>
      </c>
      <c r="E22" s="60">
        <v>55.0</v>
      </c>
      <c r="F22" s="60">
        <v>54.86</v>
      </c>
      <c r="G22" s="60">
        <v>60.0</v>
      </c>
      <c r="H22" s="61">
        <v>55.0</v>
      </c>
      <c r="I22" s="62">
        <v>28.0</v>
      </c>
      <c r="J22" s="61">
        <v>24.0</v>
      </c>
      <c r="K22" s="95"/>
      <c r="L22" s="71"/>
      <c r="M22" s="64"/>
      <c r="N22" s="65"/>
      <c r="O22" s="65"/>
      <c r="P22" s="65"/>
      <c r="Q22" s="66"/>
      <c r="R22" s="66"/>
      <c r="S22" s="67">
        <f t="shared" si="5"/>
        <v>46.14</v>
      </c>
      <c r="T22" s="67">
        <f t="shared" si="6"/>
        <v>15.78</v>
      </c>
      <c r="U22" s="68">
        <f t="shared" si="7"/>
        <v>30.36</v>
      </c>
      <c r="V22" s="68">
        <f t="shared" si="8"/>
        <v>61.92</v>
      </c>
      <c r="W22" s="22"/>
      <c r="X22" s="40"/>
      <c r="Y22" s="22"/>
    </row>
    <row r="23" ht="19.5" customHeight="1">
      <c r="A23" s="92">
        <v>15.0</v>
      </c>
      <c r="B23" s="42" t="s">
        <v>32</v>
      </c>
      <c r="C23" s="43">
        <v>12.0</v>
      </c>
      <c r="D23" s="93" t="s">
        <v>29</v>
      </c>
      <c r="E23" s="45">
        <v>60.0</v>
      </c>
      <c r="F23" s="45">
        <v>72.54</v>
      </c>
      <c r="G23" s="45">
        <v>70.0</v>
      </c>
      <c r="H23" s="46">
        <v>60.0</v>
      </c>
      <c r="I23" s="47">
        <v>30.0</v>
      </c>
      <c r="J23" s="46">
        <v>30.0</v>
      </c>
      <c r="K23" s="96"/>
      <c r="L23" s="75"/>
      <c r="M23" s="49"/>
      <c r="N23" s="50"/>
      <c r="O23" s="50"/>
      <c r="P23" s="50"/>
      <c r="Q23" s="51"/>
      <c r="R23" s="51"/>
      <c r="S23" s="52">
        <f t="shared" si="5"/>
        <v>53.76</v>
      </c>
      <c r="T23" s="52">
        <f t="shared" si="6"/>
        <v>19.1</v>
      </c>
      <c r="U23" s="53">
        <f t="shared" si="7"/>
        <v>34.66</v>
      </c>
      <c r="V23" s="53">
        <f t="shared" si="8"/>
        <v>72.86</v>
      </c>
      <c r="W23" s="54"/>
      <c r="X23" s="55"/>
      <c r="Y23" s="54"/>
    </row>
    <row r="24" ht="19.5" customHeight="1">
      <c r="A24" s="94">
        <v>16.0</v>
      </c>
      <c r="B24" s="57" t="s">
        <v>33</v>
      </c>
      <c r="C24" s="58">
        <v>6.0</v>
      </c>
      <c r="D24" s="59" t="s">
        <v>29</v>
      </c>
      <c r="E24" s="60">
        <v>100.0</v>
      </c>
      <c r="F24" s="60">
        <v>169.65</v>
      </c>
      <c r="G24" s="60">
        <v>110.0</v>
      </c>
      <c r="H24" s="61">
        <v>110.0</v>
      </c>
      <c r="I24" s="70"/>
      <c r="J24" s="71"/>
      <c r="K24" s="63"/>
      <c r="L24" s="72">
        <v>39.0</v>
      </c>
      <c r="M24" s="73">
        <v>90.0</v>
      </c>
      <c r="N24" s="65"/>
      <c r="O24" s="65"/>
      <c r="P24" s="65"/>
      <c r="Q24" s="66"/>
      <c r="R24" s="66"/>
      <c r="S24" s="67">
        <f t="shared" si="5"/>
        <v>103.11</v>
      </c>
      <c r="T24" s="67">
        <f t="shared" si="6"/>
        <v>41.99</v>
      </c>
      <c r="U24" s="68">
        <f t="shared" si="7"/>
        <v>61.12</v>
      </c>
      <c r="V24" s="68">
        <f t="shared" si="8"/>
        <v>145.1</v>
      </c>
      <c r="W24" s="22"/>
      <c r="X24" s="40"/>
      <c r="Y24" s="22"/>
    </row>
    <row r="25" ht="19.5" customHeight="1">
      <c r="A25" s="41">
        <f t="shared" ref="A25:A26" si="9">A24+1</f>
        <v>17</v>
      </c>
      <c r="B25" s="42" t="s">
        <v>38</v>
      </c>
      <c r="C25" s="43">
        <v>32.0</v>
      </c>
      <c r="D25" s="93" t="s">
        <v>29</v>
      </c>
      <c r="E25" s="45">
        <v>35.0</v>
      </c>
      <c r="F25" s="45">
        <v>25.0</v>
      </c>
      <c r="G25" s="45">
        <v>45.0</v>
      </c>
      <c r="H25" s="46">
        <v>35.0</v>
      </c>
      <c r="I25" s="47">
        <v>12.0</v>
      </c>
      <c r="J25" s="75"/>
      <c r="K25" s="69"/>
      <c r="L25" s="48">
        <v>27.94</v>
      </c>
      <c r="M25" s="76">
        <v>20.0</v>
      </c>
      <c r="N25" s="50"/>
      <c r="O25" s="50"/>
      <c r="P25" s="50"/>
      <c r="Q25" s="51"/>
      <c r="R25" s="51"/>
      <c r="S25" s="52">
        <f t="shared" si="5"/>
        <v>28.56</v>
      </c>
      <c r="T25" s="52">
        <f t="shared" si="6"/>
        <v>10.91</v>
      </c>
      <c r="U25" s="53">
        <f t="shared" si="7"/>
        <v>17.65</v>
      </c>
      <c r="V25" s="53">
        <f t="shared" si="8"/>
        <v>39.47</v>
      </c>
      <c r="W25" s="54"/>
      <c r="X25" s="55"/>
      <c r="Y25" s="54"/>
    </row>
    <row r="26" ht="19.5" customHeight="1">
      <c r="A26" s="56">
        <f t="shared" si="9"/>
        <v>18</v>
      </c>
      <c r="B26" s="57" t="s">
        <v>39</v>
      </c>
      <c r="C26" s="58">
        <v>7.0</v>
      </c>
      <c r="D26" s="59" t="s">
        <v>29</v>
      </c>
      <c r="E26" s="60">
        <v>35.0</v>
      </c>
      <c r="F26" s="60">
        <v>25.0</v>
      </c>
      <c r="G26" s="78">
        <v>45.0</v>
      </c>
      <c r="H26" s="61">
        <v>35.0</v>
      </c>
      <c r="I26" s="62">
        <v>12.0</v>
      </c>
      <c r="J26" s="71"/>
      <c r="K26" s="63"/>
      <c r="L26" s="72">
        <v>29.0</v>
      </c>
      <c r="M26" s="73">
        <v>29.25</v>
      </c>
      <c r="N26" s="65"/>
      <c r="O26" s="65"/>
      <c r="P26" s="65"/>
      <c r="Q26" s="66"/>
      <c r="R26" s="66"/>
      <c r="S26" s="67">
        <f t="shared" si="5"/>
        <v>30.04</v>
      </c>
      <c r="T26" s="67">
        <f t="shared" si="6"/>
        <v>10.21</v>
      </c>
      <c r="U26" s="68">
        <f t="shared" si="7"/>
        <v>19.83</v>
      </c>
      <c r="V26" s="68">
        <f t="shared" si="8"/>
        <v>40.25</v>
      </c>
      <c r="W26" s="22"/>
      <c r="X26" s="40"/>
      <c r="Y26" s="22"/>
    </row>
    <row r="27" ht="12.75" customHeight="1">
      <c r="A27" s="79"/>
      <c r="B27" s="80" t="s">
        <v>41</v>
      </c>
      <c r="C27" s="25"/>
      <c r="D27" s="25"/>
      <c r="E27" s="81"/>
      <c r="F27" s="81"/>
      <c r="G27" s="97"/>
      <c r="H27" s="83"/>
      <c r="I27" s="83"/>
      <c r="J27" s="83"/>
      <c r="K27" s="84"/>
      <c r="L27" s="84"/>
      <c r="M27" s="84"/>
      <c r="N27" s="83"/>
      <c r="O27" s="83"/>
      <c r="P27" s="83"/>
      <c r="Q27" s="85"/>
      <c r="R27" s="85"/>
      <c r="S27" s="86"/>
      <c r="T27" s="86"/>
      <c r="U27" s="86"/>
      <c r="V27" s="87"/>
      <c r="W27" s="22"/>
      <c r="X27" s="40"/>
      <c r="Y27" s="22"/>
    </row>
    <row r="28" ht="19.5" customHeight="1">
      <c r="A28" s="88">
        <v>19.0</v>
      </c>
      <c r="B28" s="28" t="s">
        <v>28</v>
      </c>
      <c r="C28" s="29">
        <v>45.0</v>
      </c>
      <c r="D28" s="30" t="s">
        <v>29</v>
      </c>
      <c r="E28" s="31">
        <v>50.0</v>
      </c>
      <c r="F28" s="31">
        <v>33.15</v>
      </c>
      <c r="G28" s="31">
        <v>60.0</v>
      </c>
      <c r="H28" s="32">
        <v>40.0</v>
      </c>
      <c r="I28" s="33">
        <v>19.0</v>
      </c>
      <c r="J28" s="32">
        <v>17.0</v>
      </c>
      <c r="K28" s="34">
        <v>18.0</v>
      </c>
      <c r="L28" s="89"/>
      <c r="M28" s="35"/>
      <c r="N28" s="90"/>
      <c r="O28" s="90"/>
      <c r="P28" s="90"/>
      <c r="Q28" s="91"/>
      <c r="R28" s="91"/>
      <c r="S28" s="38">
        <f t="shared" ref="S28:S33" si="10">IF(SUM(E28:R28)&gt;0,ROUND(AVERAGE(E28:R28),2),"")</f>
        <v>33.88</v>
      </c>
      <c r="T28" s="38">
        <f t="shared" ref="T28:T33" si="11">IF(COUNTA(E28:R28)=1,S28,(IF(SUM(E28:R28)&gt;0,ROUND(STDEV(E28:R28),2),"")))</f>
        <v>17.02</v>
      </c>
      <c r="U28" s="39">
        <f t="shared" ref="U28:U33" si="12">IF(SUM(S28:T28)&gt;0,S28-T28,"")</f>
        <v>16.86</v>
      </c>
      <c r="V28" s="39">
        <f t="shared" ref="V28:V33" si="13">IF(SUM(S28:T28)&gt;0,SUM(S28:T28),"")</f>
        <v>50.9</v>
      </c>
      <c r="W28" s="22"/>
      <c r="X28" s="40"/>
      <c r="Y28" s="22"/>
    </row>
    <row r="29" ht="19.5" customHeight="1">
      <c r="A29" s="41">
        <f t="shared" ref="A29:A33" si="14">A28+1</f>
        <v>20</v>
      </c>
      <c r="B29" s="42" t="s">
        <v>30</v>
      </c>
      <c r="C29" s="43">
        <v>21.0</v>
      </c>
      <c r="D29" s="93" t="s">
        <v>29</v>
      </c>
      <c r="E29" s="45">
        <v>70.0</v>
      </c>
      <c r="F29" s="45">
        <v>84.54</v>
      </c>
      <c r="G29" s="45">
        <v>80.0</v>
      </c>
      <c r="H29" s="46">
        <v>70.0</v>
      </c>
      <c r="I29" s="47">
        <v>45.0</v>
      </c>
      <c r="J29" s="46">
        <v>37.0</v>
      </c>
      <c r="K29" s="48">
        <v>19.0</v>
      </c>
      <c r="L29" s="75"/>
      <c r="M29" s="49"/>
      <c r="N29" s="50"/>
      <c r="O29" s="50"/>
      <c r="P29" s="50"/>
      <c r="Q29" s="51"/>
      <c r="R29" s="51"/>
      <c r="S29" s="52">
        <f t="shared" si="10"/>
        <v>57.93</v>
      </c>
      <c r="T29" s="52">
        <f t="shared" si="11"/>
        <v>24.52</v>
      </c>
      <c r="U29" s="53">
        <f t="shared" si="12"/>
        <v>33.41</v>
      </c>
      <c r="V29" s="53">
        <f t="shared" si="13"/>
        <v>82.45</v>
      </c>
      <c r="W29" s="22"/>
      <c r="X29" s="40"/>
      <c r="Y29" s="22"/>
    </row>
    <row r="30" ht="19.5" customHeight="1">
      <c r="A30" s="56">
        <f t="shared" si="14"/>
        <v>21</v>
      </c>
      <c r="B30" s="57" t="s">
        <v>31</v>
      </c>
      <c r="C30" s="58">
        <v>22.0</v>
      </c>
      <c r="D30" s="59" t="s">
        <v>29</v>
      </c>
      <c r="E30" s="60">
        <v>55.0</v>
      </c>
      <c r="F30" s="60">
        <v>54.86</v>
      </c>
      <c r="G30" s="60">
        <v>60.0</v>
      </c>
      <c r="H30" s="61">
        <v>55.0</v>
      </c>
      <c r="I30" s="62">
        <v>28.0</v>
      </c>
      <c r="J30" s="61">
        <v>24.0</v>
      </c>
      <c r="K30" s="95"/>
      <c r="L30" s="71"/>
      <c r="M30" s="64"/>
      <c r="N30" s="65"/>
      <c r="O30" s="65"/>
      <c r="P30" s="65"/>
      <c r="Q30" s="66"/>
      <c r="R30" s="66"/>
      <c r="S30" s="67">
        <f t="shared" si="10"/>
        <v>46.14</v>
      </c>
      <c r="T30" s="67">
        <f t="shared" si="11"/>
        <v>15.78</v>
      </c>
      <c r="U30" s="68">
        <f t="shared" si="12"/>
        <v>30.36</v>
      </c>
      <c r="V30" s="68">
        <f t="shared" si="13"/>
        <v>61.92</v>
      </c>
      <c r="W30" s="22"/>
      <c r="X30" s="40"/>
      <c r="Y30" s="22"/>
    </row>
    <row r="31" ht="19.5" customHeight="1">
      <c r="A31" s="41">
        <f t="shared" si="14"/>
        <v>22</v>
      </c>
      <c r="B31" s="42" t="s">
        <v>32</v>
      </c>
      <c r="C31" s="43">
        <v>20.0</v>
      </c>
      <c r="D31" s="93" t="s">
        <v>29</v>
      </c>
      <c r="E31" s="45">
        <v>60.0</v>
      </c>
      <c r="F31" s="45">
        <v>72.54</v>
      </c>
      <c r="G31" s="45">
        <v>70.0</v>
      </c>
      <c r="H31" s="46">
        <v>60.0</v>
      </c>
      <c r="I31" s="47">
        <v>30.0</v>
      </c>
      <c r="J31" s="46">
        <v>30.0</v>
      </c>
      <c r="K31" s="96"/>
      <c r="L31" s="75"/>
      <c r="M31" s="49"/>
      <c r="N31" s="50"/>
      <c r="O31" s="50"/>
      <c r="P31" s="50"/>
      <c r="Q31" s="51"/>
      <c r="R31" s="51"/>
      <c r="S31" s="52">
        <f t="shared" si="10"/>
        <v>53.76</v>
      </c>
      <c r="T31" s="52">
        <f t="shared" si="11"/>
        <v>19.1</v>
      </c>
      <c r="U31" s="53">
        <f t="shared" si="12"/>
        <v>34.66</v>
      </c>
      <c r="V31" s="53">
        <f t="shared" si="13"/>
        <v>72.86</v>
      </c>
      <c r="W31" s="22"/>
      <c r="X31" s="40"/>
      <c r="Y31" s="22"/>
    </row>
    <row r="32" ht="19.5" customHeight="1">
      <c r="A32" s="56">
        <f t="shared" si="14"/>
        <v>23</v>
      </c>
      <c r="B32" s="57" t="s">
        <v>38</v>
      </c>
      <c r="C32" s="58">
        <v>32.0</v>
      </c>
      <c r="D32" s="59" t="s">
        <v>29</v>
      </c>
      <c r="E32" s="60">
        <v>35.0</v>
      </c>
      <c r="F32" s="60">
        <v>25.0</v>
      </c>
      <c r="G32" s="60">
        <v>45.0</v>
      </c>
      <c r="H32" s="61">
        <v>35.0</v>
      </c>
      <c r="I32" s="61">
        <v>12.0</v>
      </c>
      <c r="J32" s="71"/>
      <c r="K32" s="95"/>
      <c r="L32" s="61">
        <v>27.94</v>
      </c>
      <c r="M32" s="61">
        <v>20.0</v>
      </c>
      <c r="N32" s="65"/>
      <c r="O32" s="65"/>
      <c r="P32" s="65"/>
      <c r="Q32" s="66"/>
      <c r="R32" s="66"/>
      <c r="S32" s="67">
        <f t="shared" si="10"/>
        <v>28.56</v>
      </c>
      <c r="T32" s="67">
        <f t="shared" si="11"/>
        <v>10.91</v>
      </c>
      <c r="U32" s="68">
        <f t="shared" si="12"/>
        <v>17.65</v>
      </c>
      <c r="V32" s="68">
        <f t="shared" si="13"/>
        <v>39.47</v>
      </c>
      <c r="W32" s="22"/>
      <c r="X32" s="40"/>
      <c r="Y32" s="22"/>
    </row>
    <row r="33" ht="19.5" customHeight="1">
      <c r="A33" s="41">
        <f t="shared" si="14"/>
        <v>24</v>
      </c>
      <c r="B33" s="42" t="s">
        <v>39</v>
      </c>
      <c r="C33" s="43">
        <v>5.0</v>
      </c>
      <c r="D33" s="98" t="s">
        <v>29</v>
      </c>
      <c r="E33" s="45">
        <v>35.0</v>
      </c>
      <c r="F33" s="45">
        <v>25.0</v>
      </c>
      <c r="G33" s="45">
        <v>45.0</v>
      </c>
      <c r="H33" s="46">
        <v>35.0</v>
      </c>
      <c r="I33" s="46">
        <v>12.0</v>
      </c>
      <c r="J33" s="75"/>
      <c r="K33" s="96"/>
      <c r="L33" s="46">
        <v>29.0</v>
      </c>
      <c r="M33" s="99">
        <v>29.25</v>
      </c>
      <c r="N33" s="50"/>
      <c r="O33" s="50"/>
      <c r="P33" s="50"/>
      <c r="Q33" s="51"/>
      <c r="R33" s="51"/>
      <c r="S33" s="52">
        <f t="shared" si="10"/>
        <v>30.04</v>
      </c>
      <c r="T33" s="52">
        <f t="shared" si="11"/>
        <v>10.21</v>
      </c>
      <c r="U33" s="53">
        <f t="shared" si="12"/>
        <v>19.83</v>
      </c>
      <c r="V33" s="53">
        <f t="shared" si="13"/>
        <v>40.25</v>
      </c>
      <c r="W33" s="22"/>
      <c r="X33" s="40"/>
      <c r="Y33" s="22"/>
    </row>
    <row r="34" ht="12.75" customHeight="1">
      <c r="A34" s="79"/>
      <c r="B34" s="80" t="s">
        <v>42</v>
      </c>
      <c r="C34" s="25"/>
      <c r="D34" s="25"/>
      <c r="E34" s="81"/>
      <c r="F34" s="81"/>
      <c r="G34" s="100"/>
      <c r="H34" s="83"/>
      <c r="I34" s="83"/>
      <c r="J34" s="83"/>
      <c r="K34" s="84"/>
      <c r="L34" s="84"/>
      <c r="M34" s="101"/>
      <c r="N34" s="83"/>
      <c r="O34" s="83"/>
      <c r="P34" s="83"/>
      <c r="Q34" s="85"/>
      <c r="R34" s="85"/>
      <c r="S34" s="86"/>
      <c r="T34" s="86"/>
      <c r="U34" s="86"/>
      <c r="V34" s="87"/>
      <c r="W34" s="22"/>
      <c r="X34" s="40"/>
      <c r="Y34" s="22"/>
    </row>
    <row r="35" ht="19.5" customHeight="1">
      <c r="A35" s="88">
        <v>25.0</v>
      </c>
      <c r="B35" s="28" t="s">
        <v>28</v>
      </c>
      <c r="C35" s="29">
        <v>79.0</v>
      </c>
      <c r="D35" s="30" t="s">
        <v>29</v>
      </c>
      <c r="E35" s="31">
        <v>50.0</v>
      </c>
      <c r="F35" s="31">
        <v>33.15</v>
      </c>
      <c r="G35" s="31">
        <v>60.0</v>
      </c>
      <c r="H35" s="32">
        <v>40.0</v>
      </c>
      <c r="I35" s="33">
        <v>19.0</v>
      </c>
      <c r="J35" s="32">
        <v>17.0</v>
      </c>
      <c r="K35" s="34">
        <v>18.0</v>
      </c>
      <c r="L35" s="89"/>
      <c r="M35" s="35"/>
      <c r="N35" s="90"/>
      <c r="O35" s="90"/>
      <c r="P35" s="90"/>
      <c r="Q35" s="91"/>
      <c r="R35" s="91"/>
      <c r="S35" s="38">
        <f t="shared" ref="S35:S41" si="15">IF(SUM(E35:R35)&gt;0,ROUND(AVERAGE(E35:R35),2),"")</f>
        <v>33.88</v>
      </c>
      <c r="T35" s="38">
        <f t="shared" ref="T35:T41" si="16">IF(COUNTA(E35:R35)=1,S35,(IF(SUM(E35:R35)&gt;0,ROUND(STDEV(E35:R35),2),"")))</f>
        <v>17.02</v>
      </c>
      <c r="U35" s="39">
        <f t="shared" ref="U35:U41" si="17">IF(SUM(S35:T35)&gt;0,S35-T35,"")</f>
        <v>16.86</v>
      </c>
      <c r="V35" s="39">
        <f t="shared" ref="V35:V41" si="18">IF(SUM(S35:T35)&gt;0,SUM(S35:T35),"")</f>
        <v>50.9</v>
      </c>
      <c r="W35" s="22"/>
      <c r="X35" s="40"/>
      <c r="Y35" s="22"/>
    </row>
    <row r="36" ht="19.5" customHeight="1">
      <c r="A36" s="41">
        <f t="shared" ref="A36:A41" si="19">A35+1</f>
        <v>26</v>
      </c>
      <c r="B36" s="42" t="s">
        <v>30</v>
      </c>
      <c r="C36" s="43">
        <v>32.0</v>
      </c>
      <c r="D36" s="93" t="s">
        <v>29</v>
      </c>
      <c r="E36" s="45">
        <v>70.0</v>
      </c>
      <c r="F36" s="45">
        <v>84.54</v>
      </c>
      <c r="G36" s="45">
        <v>80.0</v>
      </c>
      <c r="H36" s="46">
        <v>70.0</v>
      </c>
      <c r="I36" s="47">
        <v>45.0</v>
      </c>
      <c r="J36" s="46">
        <v>37.0</v>
      </c>
      <c r="K36" s="48">
        <v>19.0</v>
      </c>
      <c r="L36" s="75"/>
      <c r="M36" s="49"/>
      <c r="N36" s="50"/>
      <c r="O36" s="50"/>
      <c r="P36" s="50"/>
      <c r="Q36" s="51"/>
      <c r="R36" s="51"/>
      <c r="S36" s="52">
        <f t="shared" si="15"/>
        <v>57.93</v>
      </c>
      <c r="T36" s="52">
        <f t="shared" si="16"/>
        <v>24.52</v>
      </c>
      <c r="U36" s="53">
        <f t="shared" si="17"/>
        <v>33.41</v>
      </c>
      <c r="V36" s="53">
        <f t="shared" si="18"/>
        <v>82.45</v>
      </c>
      <c r="W36" s="22"/>
      <c r="X36" s="40"/>
      <c r="Y36" s="22"/>
    </row>
    <row r="37" ht="19.5" customHeight="1">
      <c r="A37" s="56">
        <f t="shared" si="19"/>
        <v>27</v>
      </c>
      <c r="B37" s="57" t="s">
        <v>31</v>
      </c>
      <c r="C37" s="58">
        <v>59.0</v>
      </c>
      <c r="D37" s="59" t="s">
        <v>29</v>
      </c>
      <c r="E37" s="60">
        <v>55.0</v>
      </c>
      <c r="F37" s="60">
        <v>54.86</v>
      </c>
      <c r="G37" s="60">
        <v>60.0</v>
      </c>
      <c r="H37" s="61">
        <v>55.0</v>
      </c>
      <c r="I37" s="62">
        <v>28.0</v>
      </c>
      <c r="J37" s="61">
        <v>24.0</v>
      </c>
      <c r="K37" s="95"/>
      <c r="L37" s="71"/>
      <c r="M37" s="64"/>
      <c r="N37" s="65"/>
      <c r="O37" s="65"/>
      <c r="P37" s="65"/>
      <c r="Q37" s="66"/>
      <c r="R37" s="66"/>
      <c r="S37" s="67">
        <f t="shared" si="15"/>
        <v>46.14</v>
      </c>
      <c r="T37" s="67">
        <f t="shared" si="16"/>
        <v>15.78</v>
      </c>
      <c r="U37" s="68">
        <f t="shared" si="17"/>
        <v>30.36</v>
      </c>
      <c r="V37" s="68">
        <f t="shared" si="18"/>
        <v>61.92</v>
      </c>
      <c r="W37" s="22"/>
      <c r="X37" s="40"/>
      <c r="Y37" s="22"/>
    </row>
    <row r="38" ht="19.5" customHeight="1">
      <c r="A38" s="41">
        <f t="shared" si="19"/>
        <v>28</v>
      </c>
      <c r="B38" s="42" t="s">
        <v>32</v>
      </c>
      <c r="C38" s="43">
        <v>25.0</v>
      </c>
      <c r="D38" s="93" t="s">
        <v>29</v>
      </c>
      <c r="E38" s="45">
        <v>60.0</v>
      </c>
      <c r="F38" s="45">
        <v>72.54</v>
      </c>
      <c r="G38" s="45">
        <v>70.0</v>
      </c>
      <c r="H38" s="46">
        <v>60.0</v>
      </c>
      <c r="I38" s="47">
        <v>30.0</v>
      </c>
      <c r="J38" s="46">
        <v>30.0</v>
      </c>
      <c r="K38" s="96"/>
      <c r="L38" s="75"/>
      <c r="M38" s="49"/>
      <c r="N38" s="50"/>
      <c r="O38" s="50"/>
      <c r="P38" s="50"/>
      <c r="Q38" s="51"/>
      <c r="R38" s="51"/>
      <c r="S38" s="52">
        <f t="shared" si="15"/>
        <v>53.76</v>
      </c>
      <c r="T38" s="52">
        <f t="shared" si="16"/>
        <v>19.1</v>
      </c>
      <c r="U38" s="53">
        <f t="shared" si="17"/>
        <v>34.66</v>
      </c>
      <c r="V38" s="53">
        <f t="shared" si="18"/>
        <v>72.86</v>
      </c>
      <c r="W38" s="22"/>
      <c r="X38" s="40"/>
      <c r="Y38" s="22"/>
    </row>
    <row r="39" ht="19.5" customHeight="1">
      <c r="A39" s="56">
        <f t="shared" si="19"/>
        <v>29</v>
      </c>
      <c r="B39" s="57" t="s">
        <v>33</v>
      </c>
      <c r="C39" s="58">
        <v>19.0</v>
      </c>
      <c r="D39" s="59" t="s">
        <v>29</v>
      </c>
      <c r="E39" s="60">
        <v>100.0</v>
      </c>
      <c r="F39" s="60">
        <v>169.65</v>
      </c>
      <c r="G39" s="60">
        <v>110.0</v>
      </c>
      <c r="H39" s="61">
        <v>110.0</v>
      </c>
      <c r="I39" s="70"/>
      <c r="J39" s="71"/>
      <c r="K39" s="63"/>
      <c r="L39" s="72">
        <v>39.0</v>
      </c>
      <c r="M39" s="73">
        <v>90.0</v>
      </c>
      <c r="N39" s="65"/>
      <c r="O39" s="65"/>
      <c r="P39" s="65"/>
      <c r="Q39" s="66"/>
      <c r="R39" s="66"/>
      <c r="S39" s="67">
        <f t="shared" si="15"/>
        <v>103.11</v>
      </c>
      <c r="T39" s="67">
        <f t="shared" si="16"/>
        <v>41.99</v>
      </c>
      <c r="U39" s="68">
        <f t="shared" si="17"/>
        <v>61.12</v>
      </c>
      <c r="V39" s="68">
        <f t="shared" si="18"/>
        <v>145.1</v>
      </c>
      <c r="W39" s="22"/>
      <c r="X39" s="40"/>
      <c r="Y39" s="22"/>
    </row>
    <row r="40" ht="19.5" customHeight="1">
      <c r="A40" s="41">
        <f t="shared" si="19"/>
        <v>30</v>
      </c>
      <c r="B40" s="42" t="s">
        <v>38</v>
      </c>
      <c r="C40" s="43">
        <v>64.0</v>
      </c>
      <c r="D40" s="93" t="s">
        <v>29</v>
      </c>
      <c r="E40" s="45">
        <v>35.0</v>
      </c>
      <c r="F40" s="45">
        <v>25.0</v>
      </c>
      <c r="G40" s="45">
        <v>45.0</v>
      </c>
      <c r="H40" s="46">
        <v>35.0</v>
      </c>
      <c r="I40" s="47">
        <v>12.0</v>
      </c>
      <c r="J40" s="75"/>
      <c r="K40" s="69"/>
      <c r="L40" s="48">
        <v>27.94</v>
      </c>
      <c r="M40" s="76">
        <v>20.0</v>
      </c>
      <c r="N40" s="50"/>
      <c r="O40" s="50"/>
      <c r="P40" s="50"/>
      <c r="Q40" s="51"/>
      <c r="R40" s="51"/>
      <c r="S40" s="52">
        <f t="shared" si="15"/>
        <v>28.56</v>
      </c>
      <c r="T40" s="52">
        <f t="shared" si="16"/>
        <v>10.91</v>
      </c>
      <c r="U40" s="53">
        <f t="shared" si="17"/>
        <v>17.65</v>
      </c>
      <c r="V40" s="53">
        <f t="shared" si="18"/>
        <v>39.47</v>
      </c>
      <c r="W40" s="22"/>
      <c r="X40" s="40"/>
      <c r="Y40" s="22"/>
    </row>
    <row r="41" ht="19.5" customHeight="1">
      <c r="A41" s="56">
        <f t="shared" si="19"/>
        <v>31</v>
      </c>
      <c r="B41" s="57" t="s">
        <v>39</v>
      </c>
      <c r="C41" s="58">
        <v>11.0</v>
      </c>
      <c r="D41" s="59" t="s">
        <v>29</v>
      </c>
      <c r="E41" s="60">
        <v>35.0</v>
      </c>
      <c r="F41" s="60">
        <v>25.0</v>
      </c>
      <c r="G41" s="78">
        <v>45.0</v>
      </c>
      <c r="H41" s="61">
        <v>35.0</v>
      </c>
      <c r="I41" s="62">
        <v>12.0</v>
      </c>
      <c r="J41" s="71"/>
      <c r="K41" s="63"/>
      <c r="L41" s="72">
        <v>29.0</v>
      </c>
      <c r="M41" s="73">
        <v>29.25</v>
      </c>
      <c r="N41" s="65"/>
      <c r="O41" s="65"/>
      <c r="P41" s="65"/>
      <c r="Q41" s="66"/>
      <c r="R41" s="66"/>
      <c r="S41" s="67">
        <f t="shared" si="15"/>
        <v>30.04</v>
      </c>
      <c r="T41" s="67">
        <f t="shared" si="16"/>
        <v>10.21</v>
      </c>
      <c r="U41" s="68">
        <f t="shared" si="17"/>
        <v>19.83</v>
      </c>
      <c r="V41" s="68">
        <f t="shared" si="18"/>
        <v>40.25</v>
      </c>
      <c r="W41" s="22"/>
      <c r="X41" s="40"/>
      <c r="Y41" s="22"/>
    </row>
    <row r="42" ht="12.75" customHeight="1">
      <c r="A42" s="79"/>
      <c r="B42" s="80" t="s">
        <v>43</v>
      </c>
      <c r="C42" s="25"/>
      <c r="D42" s="25"/>
      <c r="E42" s="81"/>
      <c r="F42" s="81"/>
      <c r="G42" s="100"/>
      <c r="H42" s="83"/>
      <c r="I42" s="83"/>
      <c r="J42" s="83"/>
      <c r="K42" s="84"/>
      <c r="L42" s="84"/>
      <c r="M42" s="84"/>
      <c r="N42" s="83"/>
      <c r="O42" s="83"/>
      <c r="P42" s="83"/>
      <c r="Q42" s="85"/>
      <c r="R42" s="85"/>
      <c r="S42" s="86"/>
      <c r="T42" s="86"/>
      <c r="U42" s="86"/>
      <c r="V42" s="87"/>
      <c r="W42" s="22"/>
      <c r="X42" s="40"/>
      <c r="Y42" s="22"/>
    </row>
    <row r="43" ht="19.5" customHeight="1">
      <c r="A43" s="88">
        <v>32.0</v>
      </c>
      <c r="B43" s="28" t="s">
        <v>28</v>
      </c>
      <c r="C43" s="29">
        <v>14.0</v>
      </c>
      <c r="D43" s="30" t="s">
        <v>29</v>
      </c>
      <c r="E43" s="31">
        <v>50.0</v>
      </c>
      <c r="F43" s="31">
        <v>33.15</v>
      </c>
      <c r="G43" s="31">
        <v>60.0</v>
      </c>
      <c r="H43" s="32">
        <v>40.0</v>
      </c>
      <c r="I43" s="33">
        <v>19.0</v>
      </c>
      <c r="J43" s="32">
        <v>17.0</v>
      </c>
      <c r="K43" s="34">
        <v>18.0</v>
      </c>
      <c r="L43" s="89"/>
      <c r="M43" s="35"/>
      <c r="N43" s="90"/>
      <c r="O43" s="90"/>
      <c r="P43" s="90"/>
      <c r="Q43" s="91"/>
      <c r="R43" s="91"/>
      <c r="S43" s="38">
        <f t="shared" ref="S43:S48" si="20">IF(SUM(E43:R43)&gt;0,ROUND(AVERAGE(E43:R43),2),"")</f>
        <v>33.88</v>
      </c>
      <c r="T43" s="38">
        <f t="shared" ref="T43:T48" si="21">IF(COUNTA(E43:R43)=1,S43,(IF(SUM(E43:R43)&gt;0,ROUND(STDEV(E43:R43),2),"")))</f>
        <v>17.02</v>
      </c>
      <c r="U43" s="39">
        <f t="shared" ref="U43:U48" si="22">IF(SUM(S43:T43)&gt;0,S43-T43,"")</f>
        <v>16.86</v>
      </c>
      <c r="V43" s="39">
        <f t="shared" ref="V43:V48" si="23">IF(SUM(S43:T43)&gt;0,SUM(S43:T43),"")</f>
        <v>50.9</v>
      </c>
      <c r="W43" s="22"/>
      <c r="X43" s="40"/>
      <c r="Y43" s="22"/>
    </row>
    <row r="44" ht="19.5" customHeight="1">
      <c r="A44" s="41">
        <f t="shared" ref="A44:A48" si="24">A43+1</f>
        <v>33</v>
      </c>
      <c r="B44" s="42" t="s">
        <v>30</v>
      </c>
      <c r="C44" s="43">
        <v>5.0</v>
      </c>
      <c r="D44" s="93" t="s">
        <v>29</v>
      </c>
      <c r="E44" s="45">
        <v>70.0</v>
      </c>
      <c r="F44" s="45">
        <v>84.54</v>
      </c>
      <c r="G44" s="45">
        <v>80.0</v>
      </c>
      <c r="H44" s="46">
        <v>70.0</v>
      </c>
      <c r="I44" s="47">
        <v>45.0</v>
      </c>
      <c r="J44" s="46">
        <v>37.0</v>
      </c>
      <c r="K44" s="48">
        <v>19.0</v>
      </c>
      <c r="L44" s="75"/>
      <c r="M44" s="49"/>
      <c r="N44" s="50"/>
      <c r="O44" s="50"/>
      <c r="P44" s="50"/>
      <c r="Q44" s="51"/>
      <c r="R44" s="51"/>
      <c r="S44" s="52">
        <f t="shared" si="20"/>
        <v>57.93</v>
      </c>
      <c r="T44" s="52">
        <f t="shared" si="21"/>
        <v>24.52</v>
      </c>
      <c r="U44" s="53">
        <f t="shared" si="22"/>
        <v>33.41</v>
      </c>
      <c r="V44" s="53">
        <f t="shared" si="23"/>
        <v>82.45</v>
      </c>
      <c r="W44" s="22"/>
      <c r="X44" s="40"/>
      <c r="Y44" s="22"/>
    </row>
    <row r="45" ht="19.5" customHeight="1">
      <c r="A45" s="56">
        <f t="shared" si="24"/>
        <v>34</v>
      </c>
      <c r="B45" s="57" t="s">
        <v>31</v>
      </c>
      <c r="C45" s="58">
        <v>13.0</v>
      </c>
      <c r="D45" s="59" t="s">
        <v>29</v>
      </c>
      <c r="E45" s="60">
        <v>55.0</v>
      </c>
      <c r="F45" s="60">
        <v>54.86</v>
      </c>
      <c r="G45" s="60">
        <v>60.0</v>
      </c>
      <c r="H45" s="61">
        <v>55.0</v>
      </c>
      <c r="I45" s="62">
        <v>28.0</v>
      </c>
      <c r="J45" s="61">
        <v>24.0</v>
      </c>
      <c r="K45" s="95"/>
      <c r="L45" s="71"/>
      <c r="M45" s="64"/>
      <c r="N45" s="65"/>
      <c r="O45" s="65"/>
      <c r="P45" s="65"/>
      <c r="Q45" s="66"/>
      <c r="R45" s="66"/>
      <c r="S45" s="67">
        <f t="shared" si="20"/>
        <v>46.14</v>
      </c>
      <c r="T45" s="67">
        <f t="shared" si="21"/>
        <v>15.78</v>
      </c>
      <c r="U45" s="68">
        <f t="shared" si="22"/>
        <v>30.36</v>
      </c>
      <c r="V45" s="68">
        <f t="shared" si="23"/>
        <v>61.92</v>
      </c>
      <c r="W45" s="22"/>
      <c r="X45" s="40"/>
      <c r="Y45" s="22"/>
    </row>
    <row r="46" ht="19.5" customHeight="1">
      <c r="A46" s="41">
        <f t="shared" si="24"/>
        <v>35</v>
      </c>
      <c r="B46" s="42" t="s">
        <v>32</v>
      </c>
      <c r="C46" s="43">
        <v>2.0</v>
      </c>
      <c r="D46" s="93" t="s">
        <v>29</v>
      </c>
      <c r="E46" s="45">
        <v>60.0</v>
      </c>
      <c r="F46" s="45">
        <v>72.54</v>
      </c>
      <c r="G46" s="45">
        <v>70.0</v>
      </c>
      <c r="H46" s="46">
        <v>60.0</v>
      </c>
      <c r="I46" s="47">
        <v>30.0</v>
      </c>
      <c r="J46" s="46">
        <v>30.0</v>
      </c>
      <c r="K46" s="96"/>
      <c r="L46" s="75"/>
      <c r="M46" s="49"/>
      <c r="N46" s="50"/>
      <c r="O46" s="50"/>
      <c r="P46" s="50"/>
      <c r="Q46" s="51"/>
      <c r="R46" s="51"/>
      <c r="S46" s="52">
        <f t="shared" si="20"/>
        <v>53.76</v>
      </c>
      <c r="T46" s="52">
        <f t="shared" si="21"/>
        <v>19.1</v>
      </c>
      <c r="U46" s="53">
        <f t="shared" si="22"/>
        <v>34.66</v>
      </c>
      <c r="V46" s="53">
        <f t="shared" si="23"/>
        <v>72.86</v>
      </c>
      <c r="W46" s="22"/>
      <c r="X46" s="40"/>
      <c r="Y46" s="22"/>
    </row>
    <row r="47" ht="19.5" customHeight="1">
      <c r="A47" s="56">
        <f t="shared" si="24"/>
        <v>36</v>
      </c>
      <c r="B47" s="57" t="s">
        <v>38</v>
      </c>
      <c r="C47" s="58">
        <v>14.0</v>
      </c>
      <c r="D47" s="59" t="s">
        <v>29</v>
      </c>
      <c r="E47" s="60">
        <v>35.0</v>
      </c>
      <c r="F47" s="60">
        <v>25.0</v>
      </c>
      <c r="G47" s="60">
        <v>45.0</v>
      </c>
      <c r="H47" s="61">
        <v>35.0</v>
      </c>
      <c r="I47" s="61">
        <v>12.0</v>
      </c>
      <c r="J47" s="71"/>
      <c r="K47" s="95"/>
      <c r="L47" s="61">
        <v>27.94</v>
      </c>
      <c r="M47" s="61">
        <v>20.0</v>
      </c>
      <c r="N47" s="65"/>
      <c r="O47" s="65"/>
      <c r="P47" s="65"/>
      <c r="Q47" s="66"/>
      <c r="R47" s="66"/>
      <c r="S47" s="67">
        <f t="shared" si="20"/>
        <v>28.56</v>
      </c>
      <c r="T47" s="67">
        <f t="shared" si="21"/>
        <v>10.91</v>
      </c>
      <c r="U47" s="68">
        <f t="shared" si="22"/>
        <v>17.65</v>
      </c>
      <c r="V47" s="68">
        <f t="shared" si="23"/>
        <v>39.47</v>
      </c>
      <c r="W47" s="22"/>
      <c r="X47" s="40"/>
      <c r="Y47" s="22"/>
    </row>
    <row r="48" ht="19.5" customHeight="1">
      <c r="A48" s="41">
        <f t="shared" si="24"/>
        <v>37</v>
      </c>
      <c r="B48" s="42" t="s">
        <v>39</v>
      </c>
      <c r="C48" s="43">
        <v>3.0</v>
      </c>
      <c r="D48" s="98" t="s">
        <v>29</v>
      </c>
      <c r="E48" s="45">
        <v>35.0</v>
      </c>
      <c r="F48" s="45">
        <v>25.0</v>
      </c>
      <c r="G48" s="45">
        <v>45.0</v>
      </c>
      <c r="H48" s="46">
        <v>35.0</v>
      </c>
      <c r="I48" s="46">
        <v>12.0</v>
      </c>
      <c r="J48" s="75"/>
      <c r="K48" s="96"/>
      <c r="L48" s="46">
        <v>29.0</v>
      </c>
      <c r="M48" s="99">
        <v>29.25</v>
      </c>
      <c r="N48" s="50"/>
      <c r="O48" s="50"/>
      <c r="P48" s="50"/>
      <c r="Q48" s="51"/>
      <c r="R48" s="51"/>
      <c r="S48" s="52">
        <f t="shared" si="20"/>
        <v>30.04</v>
      </c>
      <c r="T48" s="52">
        <f t="shared" si="21"/>
        <v>10.21</v>
      </c>
      <c r="U48" s="53">
        <f t="shared" si="22"/>
        <v>19.83</v>
      </c>
      <c r="V48" s="53">
        <f t="shared" si="23"/>
        <v>40.25</v>
      </c>
      <c r="W48" s="22"/>
      <c r="X48" s="40"/>
      <c r="Y48" s="22"/>
    </row>
    <row r="49" ht="12.75" customHeight="1">
      <c r="A49" s="79"/>
      <c r="B49" s="80" t="s">
        <v>44</v>
      </c>
      <c r="C49" s="25"/>
      <c r="D49" s="25"/>
      <c r="E49" s="81"/>
      <c r="F49" s="81"/>
      <c r="G49" s="100"/>
      <c r="H49" s="83"/>
      <c r="I49" s="83"/>
      <c r="J49" s="83"/>
      <c r="K49" s="84"/>
      <c r="L49" s="84"/>
      <c r="M49" s="84"/>
      <c r="N49" s="83"/>
      <c r="O49" s="83"/>
      <c r="P49" s="83"/>
      <c r="Q49" s="85"/>
      <c r="R49" s="85"/>
      <c r="S49" s="86"/>
      <c r="T49" s="86"/>
      <c r="U49" s="86"/>
      <c r="V49" s="87"/>
      <c r="W49" s="22"/>
      <c r="X49" s="40"/>
      <c r="Y49" s="22"/>
    </row>
    <row r="50" ht="19.5" customHeight="1">
      <c r="A50" s="88">
        <v>38.0</v>
      </c>
      <c r="B50" s="28" t="s">
        <v>28</v>
      </c>
      <c r="C50" s="29">
        <v>40.0</v>
      </c>
      <c r="D50" s="30" t="s">
        <v>29</v>
      </c>
      <c r="E50" s="31">
        <v>50.0</v>
      </c>
      <c r="F50" s="31">
        <v>33.15</v>
      </c>
      <c r="G50" s="31">
        <v>60.0</v>
      </c>
      <c r="H50" s="32">
        <v>40.0</v>
      </c>
      <c r="I50" s="33">
        <v>19.0</v>
      </c>
      <c r="J50" s="32">
        <v>17.0</v>
      </c>
      <c r="K50" s="34">
        <v>18.0</v>
      </c>
      <c r="L50" s="89"/>
      <c r="M50" s="35"/>
      <c r="N50" s="90"/>
      <c r="O50" s="90"/>
      <c r="P50" s="90"/>
      <c r="Q50" s="91"/>
      <c r="R50" s="91"/>
      <c r="S50" s="38">
        <f t="shared" ref="S50:S56" si="25">IF(SUM(E50:R50)&gt;0,ROUND(AVERAGE(E50:R50),2),"")</f>
        <v>33.88</v>
      </c>
      <c r="T50" s="38">
        <f t="shared" ref="T50:T56" si="26">IF(COUNTA(E50:R50)=1,S50,(IF(SUM(E50:R50)&gt;0,ROUND(STDEV(E50:R50),2),"")))</f>
        <v>17.02</v>
      </c>
      <c r="U50" s="39">
        <f t="shared" ref="U50:U56" si="27">IF(SUM(S50:T50)&gt;0,S50-T50,"")</f>
        <v>16.86</v>
      </c>
      <c r="V50" s="39">
        <f t="shared" ref="V50:V56" si="28">IF(SUM(S50:T50)&gt;0,SUM(S50:T50),"")</f>
        <v>50.9</v>
      </c>
      <c r="W50" s="22"/>
      <c r="X50" s="40"/>
      <c r="Y50" s="22"/>
    </row>
    <row r="51" ht="19.5" customHeight="1">
      <c r="A51" s="41">
        <f t="shared" ref="A51:A56" si="29">A50+1</f>
        <v>39</v>
      </c>
      <c r="B51" s="42" t="s">
        <v>30</v>
      </c>
      <c r="C51" s="43">
        <v>16.0</v>
      </c>
      <c r="D51" s="93" t="s">
        <v>29</v>
      </c>
      <c r="E51" s="45">
        <v>70.0</v>
      </c>
      <c r="F51" s="45">
        <v>84.54</v>
      </c>
      <c r="G51" s="45">
        <v>80.0</v>
      </c>
      <c r="H51" s="46">
        <v>70.0</v>
      </c>
      <c r="I51" s="47">
        <v>45.0</v>
      </c>
      <c r="J51" s="46">
        <v>37.0</v>
      </c>
      <c r="K51" s="48">
        <v>19.0</v>
      </c>
      <c r="L51" s="75"/>
      <c r="M51" s="49"/>
      <c r="N51" s="50"/>
      <c r="O51" s="50"/>
      <c r="P51" s="50"/>
      <c r="Q51" s="51"/>
      <c r="R51" s="51"/>
      <c r="S51" s="52">
        <f t="shared" si="25"/>
        <v>57.93</v>
      </c>
      <c r="T51" s="52">
        <f t="shared" si="26"/>
        <v>24.52</v>
      </c>
      <c r="U51" s="53">
        <f t="shared" si="27"/>
        <v>33.41</v>
      </c>
      <c r="V51" s="53">
        <f t="shared" si="28"/>
        <v>82.45</v>
      </c>
      <c r="W51" s="22"/>
      <c r="X51" s="40"/>
      <c r="Y51" s="22"/>
    </row>
    <row r="52" ht="19.5" customHeight="1">
      <c r="A52" s="56">
        <f t="shared" si="29"/>
        <v>40</v>
      </c>
      <c r="B52" s="57" t="s">
        <v>31</v>
      </c>
      <c r="C52" s="58">
        <v>35.0</v>
      </c>
      <c r="D52" s="59" t="s">
        <v>29</v>
      </c>
      <c r="E52" s="60">
        <v>55.0</v>
      </c>
      <c r="F52" s="60">
        <v>54.86</v>
      </c>
      <c r="G52" s="60">
        <v>60.0</v>
      </c>
      <c r="H52" s="61">
        <v>55.0</v>
      </c>
      <c r="I52" s="62">
        <v>28.0</v>
      </c>
      <c r="J52" s="61">
        <v>24.0</v>
      </c>
      <c r="K52" s="95"/>
      <c r="L52" s="71"/>
      <c r="M52" s="64"/>
      <c r="N52" s="65"/>
      <c r="O52" s="65"/>
      <c r="P52" s="65"/>
      <c r="Q52" s="66"/>
      <c r="R52" s="66"/>
      <c r="S52" s="67">
        <f t="shared" si="25"/>
        <v>46.14</v>
      </c>
      <c r="T52" s="67">
        <f t="shared" si="26"/>
        <v>15.78</v>
      </c>
      <c r="U52" s="68">
        <f t="shared" si="27"/>
        <v>30.36</v>
      </c>
      <c r="V52" s="68">
        <f t="shared" si="28"/>
        <v>61.92</v>
      </c>
      <c r="W52" s="22"/>
      <c r="X52" s="40"/>
      <c r="Y52" s="22"/>
    </row>
    <row r="53" ht="19.5" customHeight="1">
      <c r="A53" s="41">
        <f t="shared" si="29"/>
        <v>41</v>
      </c>
      <c r="B53" s="42" t="s">
        <v>32</v>
      </c>
      <c r="C53" s="43">
        <v>8.0</v>
      </c>
      <c r="D53" s="93" t="s">
        <v>29</v>
      </c>
      <c r="E53" s="45">
        <v>60.0</v>
      </c>
      <c r="F53" s="45">
        <v>72.54</v>
      </c>
      <c r="G53" s="45">
        <v>70.0</v>
      </c>
      <c r="H53" s="46">
        <v>60.0</v>
      </c>
      <c r="I53" s="47">
        <v>30.0</v>
      </c>
      <c r="J53" s="46">
        <v>30.0</v>
      </c>
      <c r="K53" s="96"/>
      <c r="L53" s="75"/>
      <c r="M53" s="49"/>
      <c r="N53" s="50"/>
      <c r="O53" s="50"/>
      <c r="P53" s="50"/>
      <c r="Q53" s="51"/>
      <c r="R53" s="51"/>
      <c r="S53" s="52">
        <f t="shared" si="25"/>
        <v>53.76</v>
      </c>
      <c r="T53" s="52">
        <f t="shared" si="26"/>
        <v>19.1</v>
      </c>
      <c r="U53" s="53">
        <f t="shared" si="27"/>
        <v>34.66</v>
      </c>
      <c r="V53" s="53">
        <f t="shared" si="28"/>
        <v>72.86</v>
      </c>
      <c r="W53" s="22"/>
      <c r="X53" s="40"/>
      <c r="Y53" s="22"/>
    </row>
    <row r="54" ht="19.5" customHeight="1">
      <c r="A54" s="56">
        <f t="shared" si="29"/>
        <v>42</v>
      </c>
      <c r="B54" s="57" t="s">
        <v>33</v>
      </c>
      <c r="C54" s="58">
        <v>3.0</v>
      </c>
      <c r="D54" s="59" t="s">
        <v>29</v>
      </c>
      <c r="E54" s="60">
        <v>100.0</v>
      </c>
      <c r="F54" s="60">
        <v>169.65</v>
      </c>
      <c r="G54" s="60">
        <v>110.0</v>
      </c>
      <c r="H54" s="61">
        <v>110.0</v>
      </c>
      <c r="I54" s="70"/>
      <c r="J54" s="71"/>
      <c r="K54" s="63"/>
      <c r="L54" s="72">
        <v>39.0</v>
      </c>
      <c r="M54" s="73">
        <v>90.0</v>
      </c>
      <c r="N54" s="65"/>
      <c r="O54" s="65"/>
      <c r="P54" s="65"/>
      <c r="Q54" s="66"/>
      <c r="R54" s="66"/>
      <c r="S54" s="67">
        <f t="shared" si="25"/>
        <v>103.11</v>
      </c>
      <c r="T54" s="67">
        <f t="shared" si="26"/>
        <v>41.99</v>
      </c>
      <c r="U54" s="68">
        <f t="shared" si="27"/>
        <v>61.12</v>
      </c>
      <c r="V54" s="68">
        <f t="shared" si="28"/>
        <v>145.1</v>
      </c>
      <c r="W54" s="22"/>
      <c r="X54" s="40"/>
      <c r="Y54" s="22"/>
    </row>
    <row r="55" ht="19.5" customHeight="1">
      <c r="A55" s="41">
        <f t="shared" si="29"/>
        <v>43</v>
      </c>
      <c r="B55" s="42" t="s">
        <v>38</v>
      </c>
      <c r="C55" s="43">
        <v>32.0</v>
      </c>
      <c r="D55" s="93" t="s">
        <v>29</v>
      </c>
      <c r="E55" s="45">
        <v>35.0</v>
      </c>
      <c r="F55" s="45">
        <v>25.0</v>
      </c>
      <c r="G55" s="45">
        <v>45.0</v>
      </c>
      <c r="H55" s="46">
        <v>35.0</v>
      </c>
      <c r="I55" s="47">
        <v>12.0</v>
      </c>
      <c r="J55" s="75"/>
      <c r="K55" s="69"/>
      <c r="L55" s="48">
        <v>27.94</v>
      </c>
      <c r="M55" s="76">
        <v>20.0</v>
      </c>
      <c r="N55" s="50"/>
      <c r="O55" s="50"/>
      <c r="P55" s="50"/>
      <c r="Q55" s="51"/>
      <c r="R55" s="51"/>
      <c r="S55" s="52">
        <f t="shared" si="25"/>
        <v>28.56</v>
      </c>
      <c r="T55" s="52">
        <f t="shared" si="26"/>
        <v>10.91</v>
      </c>
      <c r="U55" s="53">
        <f t="shared" si="27"/>
        <v>17.65</v>
      </c>
      <c r="V55" s="53">
        <f t="shared" si="28"/>
        <v>39.47</v>
      </c>
      <c r="W55" s="22"/>
      <c r="X55" s="40"/>
      <c r="Y55" s="22"/>
    </row>
    <row r="56" ht="19.5" customHeight="1">
      <c r="A56" s="56">
        <f t="shared" si="29"/>
        <v>44</v>
      </c>
      <c r="B56" s="57" t="s">
        <v>39</v>
      </c>
      <c r="C56" s="58">
        <v>4.0</v>
      </c>
      <c r="D56" s="59" t="s">
        <v>29</v>
      </c>
      <c r="E56" s="60">
        <v>35.0</v>
      </c>
      <c r="F56" s="60">
        <v>25.0</v>
      </c>
      <c r="G56" s="78">
        <v>45.0</v>
      </c>
      <c r="H56" s="61">
        <v>35.0</v>
      </c>
      <c r="I56" s="62">
        <v>12.0</v>
      </c>
      <c r="J56" s="71"/>
      <c r="K56" s="63"/>
      <c r="L56" s="72">
        <v>29.0</v>
      </c>
      <c r="M56" s="73">
        <v>29.25</v>
      </c>
      <c r="N56" s="65"/>
      <c r="O56" s="65"/>
      <c r="P56" s="65"/>
      <c r="Q56" s="66"/>
      <c r="R56" s="66"/>
      <c r="S56" s="67">
        <f t="shared" si="25"/>
        <v>30.04</v>
      </c>
      <c r="T56" s="67">
        <f t="shared" si="26"/>
        <v>10.21</v>
      </c>
      <c r="U56" s="68">
        <f t="shared" si="27"/>
        <v>19.83</v>
      </c>
      <c r="V56" s="68">
        <f t="shared" si="28"/>
        <v>40.25</v>
      </c>
      <c r="W56" s="22"/>
      <c r="X56" s="40"/>
      <c r="Y56" s="22"/>
    </row>
    <row r="57" ht="12.75" customHeight="1">
      <c r="A57" s="79"/>
      <c r="B57" s="80" t="s">
        <v>45</v>
      </c>
      <c r="C57" s="25"/>
      <c r="D57" s="25"/>
      <c r="E57" s="81"/>
      <c r="F57" s="81"/>
      <c r="G57" s="100"/>
      <c r="H57" s="83"/>
      <c r="I57" s="83"/>
      <c r="J57" s="83"/>
      <c r="K57" s="84"/>
      <c r="L57" s="84"/>
      <c r="M57" s="84"/>
      <c r="N57" s="83"/>
      <c r="O57" s="83"/>
      <c r="P57" s="83"/>
      <c r="Q57" s="85"/>
      <c r="R57" s="85"/>
      <c r="S57" s="86"/>
      <c r="T57" s="86"/>
      <c r="U57" s="86"/>
      <c r="V57" s="87"/>
      <c r="W57" s="22"/>
      <c r="X57" s="40"/>
      <c r="Y57" s="22"/>
    </row>
    <row r="58" ht="19.5" customHeight="1">
      <c r="A58" s="88">
        <v>45.0</v>
      </c>
      <c r="B58" s="28" t="s">
        <v>28</v>
      </c>
      <c r="C58" s="29">
        <v>54.0</v>
      </c>
      <c r="D58" s="30" t="s">
        <v>29</v>
      </c>
      <c r="E58" s="31">
        <v>50.0</v>
      </c>
      <c r="F58" s="31">
        <v>33.15</v>
      </c>
      <c r="G58" s="31">
        <v>60.0</v>
      </c>
      <c r="H58" s="32">
        <v>40.0</v>
      </c>
      <c r="I58" s="33">
        <v>19.0</v>
      </c>
      <c r="J58" s="32">
        <v>17.0</v>
      </c>
      <c r="K58" s="34">
        <v>18.0</v>
      </c>
      <c r="L58" s="89"/>
      <c r="M58" s="35"/>
      <c r="N58" s="90"/>
      <c r="O58" s="90"/>
      <c r="P58" s="90"/>
      <c r="Q58" s="91"/>
      <c r="R58" s="91"/>
      <c r="S58" s="38">
        <f t="shared" ref="S58:S64" si="30">IF(SUM(E58:R58)&gt;0,ROUND(AVERAGE(E58:R58),2),"")</f>
        <v>33.88</v>
      </c>
      <c r="T58" s="38">
        <f t="shared" ref="T58:T64" si="31">IF(COUNTA(E58:R58)=1,S58,(IF(SUM(E58:R58)&gt;0,ROUND(STDEV(E58:R58),2),"")))</f>
        <v>17.02</v>
      </c>
      <c r="U58" s="39">
        <f t="shared" ref="U58:U64" si="32">IF(SUM(S58:T58)&gt;0,S58-T58,"")</f>
        <v>16.86</v>
      </c>
      <c r="V58" s="39">
        <f t="shared" ref="V58:V64" si="33">IF(SUM(S58:T58)&gt;0,SUM(S58:T58),"")</f>
        <v>50.9</v>
      </c>
      <c r="W58" s="22"/>
      <c r="X58" s="40"/>
      <c r="Y58" s="22"/>
    </row>
    <row r="59" ht="19.5" customHeight="1">
      <c r="A59" s="41">
        <f t="shared" ref="A59:A64" si="34">A58+1</f>
        <v>46</v>
      </c>
      <c r="B59" s="42" t="s">
        <v>30</v>
      </c>
      <c r="C59" s="43">
        <v>12.0</v>
      </c>
      <c r="D59" s="93" t="s">
        <v>29</v>
      </c>
      <c r="E59" s="45">
        <v>70.0</v>
      </c>
      <c r="F59" s="45">
        <v>84.54</v>
      </c>
      <c r="G59" s="45">
        <v>80.0</v>
      </c>
      <c r="H59" s="46">
        <v>70.0</v>
      </c>
      <c r="I59" s="47">
        <v>45.0</v>
      </c>
      <c r="J59" s="46">
        <v>37.0</v>
      </c>
      <c r="K59" s="48">
        <v>19.0</v>
      </c>
      <c r="L59" s="75"/>
      <c r="M59" s="49"/>
      <c r="N59" s="50"/>
      <c r="O59" s="50"/>
      <c r="P59" s="50"/>
      <c r="Q59" s="51"/>
      <c r="R59" s="51"/>
      <c r="S59" s="52">
        <f t="shared" si="30"/>
        <v>57.93</v>
      </c>
      <c r="T59" s="52">
        <f t="shared" si="31"/>
        <v>24.52</v>
      </c>
      <c r="U59" s="53">
        <f t="shared" si="32"/>
        <v>33.41</v>
      </c>
      <c r="V59" s="53">
        <f t="shared" si="33"/>
        <v>82.45</v>
      </c>
      <c r="W59" s="22"/>
      <c r="X59" s="40"/>
      <c r="Y59" s="22"/>
    </row>
    <row r="60" ht="19.5" customHeight="1">
      <c r="A60" s="56">
        <f t="shared" si="34"/>
        <v>47</v>
      </c>
      <c r="B60" s="57" t="s">
        <v>31</v>
      </c>
      <c r="C60" s="58">
        <v>59.0</v>
      </c>
      <c r="D60" s="59" t="s">
        <v>29</v>
      </c>
      <c r="E60" s="60">
        <v>55.0</v>
      </c>
      <c r="F60" s="60">
        <v>54.86</v>
      </c>
      <c r="G60" s="60">
        <v>60.0</v>
      </c>
      <c r="H60" s="61">
        <v>55.0</v>
      </c>
      <c r="I60" s="62">
        <v>28.0</v>
      </c>
      <c r="J60" s="61">
        <v>24.0</v>
      </c>
      <c r="K60" s="95"/>
      <c r="L60" s="71"/>
      <c r="M60" s="64"/>
      <c r="N60" s="65"/>
      <c r="O60" s="65"/>
      <c r="P60" s="65"/>
      <c r="Q60" s="66"/>
      <c r="R60" s="66"/>
      <c r="S60" s="67">
        <f t="shared" si="30"/>
        <v>46.14</v>
      </c>
      <c r="T60" s="67">
        <f t="shared" si="31"/>
        <v>15.78</v>
      </c>
      <c r="U60" s="68">
        <f t="shared" si="32"/>
        <v>30.36</v>
      </c>
      <c r="V60" s="68">
        <f t="shared" si="33"/>
        <v>61.92</v>
      </c>
      <c r="W60" s="22"/>
      <c r="X60" s="40"/>
      <c r="Y60" s="22"/>
    </row>
    <row r="61" ht="19.5" customHeight="1">
      <c r="A61" s="41">
        <f t="shared" si="34"/>
        <v>48</v>
      </c>
      <c r="B61" s="42" t="s">
        <v>32</v>
      </c>
      <c r="C61" s="43">
        <v>4.0</v>
      </c>
      <c r="D61" s="93" t="s">
        <v>29</v>
      </c>
      <c r="E61" s="45">
        <v>60.0</v>
      </c>
      <c r="F61" s="45">
        <v>72.54</v>
      </c>
      <c r="G61" s="45">
        <v>70.0</v>
      </c>
      <c r="H61" s="46">
        <v>60.0</v>
      </c>
      <c r="I61" s="47">
        <v>30.0</v>
      </c>
      <c r="J61" s="46">
        <v>30.0</v>
      </c>
      <c r="K61" s="96"/>
      <c r="L61" s="75"/>
      <c r="M61" s="49"/>
      <c r="N61" s="50"/>
      <c r="O61" s="50"/>
      <c r="P61" s="50"/>
      <c r="Q61" s="51"/>
      <c r="R61" s="51"/>
      <c r="S61" s="52">
        <f t="shared" si="30"/>
        <v>53.76</v>
      </c>
      <c r="T61" s="52">
        <f t="shared" si="31"/>
        <v>19.1</v>
      </c>
      <c r="U61" s="53">
        <f t="shared" si="32"/>
        <v>34.66</v>
      </c>
      <c r="V61" s="53">
        <f t="shared" si="33"/>
        <v>72.86</v>
      </c>
      <c r="W61" s="22"/>
      <c r="X61" s="40"/>
      <c r="Y61" s="22"/>
    </row>
    <row r="62" ht="19.5" customHeight="1">
      <c r="A62" s="56">
        <f t="shared" si="34"/>
        <v>49</v>
      </c>
      <c r="B62" s="57" t="s">
        <v>33</v>
      </c>
      <c r="C62" s="58">
        <v>2.0</v>
      </c>
      <c r="D62" s="59" t="s">
        <v>29</v>
      </c>
      <c r="E62" s="60">
        <v>100.0</v>
      </c>
      <c r="F62" s="60">
        <v>169.65</v>
      </c>
      <c r="G62" s="60">
        <v>110.0</v>
      </c>
      <c r="H62" s="61">
        <v>110.0</v>
      </c>
      <c r="I62" s="70"/>
      <c r="J62" s="71"/>
      <c r="K62" s="63"/>
      <c r="L62" s="72">
        <v>39.0</v>
      </c>
      <c r="M62" s="73">
        <v>90.0</v>
      </c>
      <c r="N62" s="65"/>
      <c r="O62" s="65"/>
      <c r="P62" s="65"/>
      <c r="Q62" s="66"/>
      <c r="R62" s="66"/>
      <c r="S62" s="67">
        <f t="shared" si="30"/>
        <v>103.11</v>
      </c>
      <c r="T62" s="67">
        <f t="shared" si="31"/>
        <v>41.99</v>
      </c>
      <c r="U62" s="68">
        <f t="shared" si="32"/>
        <v>61.12</v>
      </c>
      <c r="V62" s="68">
        <f t="shared" si="33"/>
        <v>145.1</v>
      </c>
      <c r="W62" s="22"/>
      <c r="X62" s="40"/>
      <c r="Y62" s="22"/>
    </row>
    <row r="63" ht="19.5" customHeight="1">
      <c r="A63" s="41">
        <f t="shared" si="34"/>
        <v>50</v>
      </c>
      <c r="B63" s="42" t="s">
        <v>38</v>
      </c>
      <c r="C63" s="43">
        <v>40.0</v>
      </c>
      <c r="D63" s="93" t="s">
        <v>29</v>
      </c>
      <c r="E63" s="45">
        <v>35.0</v>
      </c>
      <c r="F63" s="45">
        <v>25.0</v>
      </c>
      <c r="G63" s="45">
        <v>45.0</v>
      </c>
      <c r="H63" s="46">
        <v>35.0</v>
      </c>
      <c r="I63" s="47">
        <v>12.0</v>
      </c>
      <c r="J63" s="75"/>
      <c r="K63" s="69"/>
      <c r="L63" s="48">
        <v>27.94</v>
      </c>
      <c r="M63" s="76">
        <v>20.0</v>
      </c>
      <c r="N63" s="50"/>
      <c r="O63" s="50"/>
      <c r="P63" s="50"/>
      <c r="Q63" s="51"/>
      <c r="R63" s="51"/>
      <c r="S63" s="52">
        <f t="shared" si="30"/>
        <v>28.56</v>
      </c>
      <c r="T63" s="52">
        <f t="shared" si="31"/>
        <v>10.91</v>
      </c>
      <c r="U63" s="53">
        <f t="shared" si="32"/>
        <v>17.65</v>
      </c>
      <c r="V63" s="53">
        <f t="shared" si="33"/>
        <v>39.47</v>
      </c>
      <c r="W63" s="22"/>
      <c r="X63" s="40"/>
      <c r="Y63" s="22"/>
    </row>
    <row r="64" ht="19.5" customHeight="1">
      <c r="A64" s="56">
        <f t="shared" si="34"/>
        <v>51</v>
      </c>
      <c r="B64" s="57" t="s">
        <v>39</v>
      </c>
      <c r="C64" s="58">
        <v>8.0</v>
      </c>
      <c r="D64" s="59" t="s">
        <v>29</v>
      </c>
      <c r="E64" s="60">
        <v>35.0</v>
      </c>
      <c r="F64" s="60">
        <v>25.0</v>
      </c>
      <c r="G64" s="78">
        <v>45.0</v>
      </c>
      <c r="H64" s="61">
        <v>35.0</v>
      </c>
      <c r="I64" s="62">
        <v>12.0</v>
      </c>
      <c r="J64" s="71"/>
      <c r="K64" s="63"/>
      <c r="L64" s="72">
        <v>29.0</v>
      </c>
      <c r="M64" s="73">
        <v>29.25</v>
      </c>
      <c r="N64" s="65"/>
      <c r="O64" s="65"/>
      <c r="P64" s="65"/>
      <c r="Q64" s="66"/>
      <c r="R64" s="66"/>
      <c r="S64" s="67">
        <f t="shared" si="30"/>
        <v>30.04</v>
      </c>
      <c r="T64" s="67">
        <f t="shared" si="31"/>
        <v>10.21</v>
      </c>
      <c r="U64" s="68">
        <f t="shared" si="32"/>
        <v>19.83</v>
      </c>
      <c r="V64" s="68">
        <f t="shared" si="33"/>
        <v>40.25</v>
      </c>
      <c r="W64" s="22"/>
      <c r="X64" s="40"/>
      <c r="Y64" s="22"/>
    </row>
    <row r="65" ht="12.75" customHeight="1">
      <c r="A65" s="79"/>
      <c r="B65" s="80" t="s">
        <v>46</v>
      </c>
      <c r="C65" s="25"/>
      <c r="D65" s="25"/>
      <c r="E65" s="81"/>
      <c r="F65" s="81"/>
      <c r="G65" s="100"/>
      <c r="H65" s="83"/>
      <c r="I65" s="83"/>
      <c r="J65" s="83"/>
      <c r="K65" s="84"/>
      <c r="L65" s="84"/>
      <c r="M65" s="84"/>
      <c r="N65" s="83"/>
      <c r="O65" s="83"/>
      <c r="P65" s="83"/>
      <c r="Q65" s="85"/>
      <c r="R65" s="85"/>
      <c r="S65" s="86"/>
      <c r="T65" s="86"/>
      <c r="U65" s="86"/>
      <c r="V65" s="87"/>
      <c r="W65" s="22"/>
      <c r="X65" s="40"/>
      <c r="Y65" s="22"/>
    </row>
    <row r="66" ht="19.5" customHeight="1">
      <c r="A66" s="88">
        <v>52.0</v>
      </c>
      <c r="B66" s="28" t="s">
        <v>28</v>
      </c>
      <c r="C66" s="29">
        <v>41.0</v>
      </c>
      <c r="D66" s="30" t="s">
        <v>29</v>
      </c>
      <c r="E66" s="31">
        <v>50.0</v>
      </c>
      <c r="F66" s="31">
        <v>33.15</v>
      </c>
      <c r="G66" s="31">
        <v>60.0</v>
      </c>
      <c r="H66" s="32">
        <v>40.0</v>
      </c>
      <c r="I66" s="33">
        <v>19.0</v>
      </c>
      <c r="J66" s="32">
        <v>17.0</v>
      </c>
      <c r="K66" s="34">
        <v>18.0</v>
      </c>
      <c r="L66" s="89"/>
      <c r="M66" s="35"/>
      <c r="N66" s="90"/>
      <c r="O66" s="90"/>
      <c r="P66" s="90"/>
      <c r="Q66" s="91"/>
      <c r="R66" s="91"/>
      <c r="S66" s="38">
        <f t="shared" ref="S66:S73" si="35">IF(SUM(E66:R66)&gt;0,ROUND(AVERAGE(E66:R66),2),"")</f>
        <v>33.88</v>
      </c>
      <c r="T66" s="38">
        <f t="shared" ref="T66:T73" si="36">IF(COUNTA(E66:R66)=1,S66,(IF(SUM(E66:R66)&gt;0,ROUND(STDEV(E66:R66),2),"")))</f>
        <v>17.02</v>
      </c>
      <c r="U66" s="39">
        <f t="shared" ref="U66:U73" si="37">IF(SUM(S66:T66)&gt;0,S66-T66,"")</f>
        <v>16.86</v>
      </c>
      <c r="V66" s="39">
        <f t="shared" ref="V66:V73" si="38">IF(SUM(S66:T66)&gt;0,SUM(S66:T66),"")</f>
        <v>50.9</v>
      </c>
      <c r="W66" s="22"/>
      <c r="X66" s="40"/>
      <c r="Y66" s="22"/>
    </row>
    <row r="67" ht="19.5" customHeight="1">
      <c r="A67" s="41">
        <f t="shared" ref="A67:A73" si="39">A66+1</f>
        <v>53</v>
      </c>
      <c r="B67" s="42" t="s">
        <v>30</v>
      </c>
      <c r="C67" s="43">
        <v>30.0</v>
      </c>
      <c r="D67" s="93" t="s">
        <v>29</v>
      </c>
      <c r="E67" s="45">
        <v>70.0</v>
      </c>
      <c r="F67" s="45">
        <v>84.54</v>
      </c>
      <c r="G67" s="45">
        <v>80.0</v>
      </c>
      <c r="H67" s="46">
        <v>70.0</v>
      </c>
      <c r="I67" s="47">
        <v>45.0</v>
      </c>
      <c r="J67" s="46">
        <v>37.0</v>
      </c>
      <c r="K67" s="48">
        <v>19.0</v>
      </c>
      <c r="L67" s="75"/>
      <c r="M67" s="49"/>
      <c r="N67" s="50"/>
      <c r="O67" s="50"/>
      <c r="P67" s="50"/>
      <c r="Q67" s="51"/>
      <c r="R67" s="51"/>
      <c r="S67" s="52">
        <f t="shared" si="35"/>
        <v>57.93</v>
      </c>
      <c r="T67" s="52">
        <f t="shared" si="36"/>
        <v>24.52</v>
      </c>
      <c r="U67" s="53">
        <f t="shared" si="37"/>
        <v>33.41</v>
      </c>
      <c r="V67" s="53">
        <f t="shared" si="38"/>
        <v>82.45</v>
      </c>
      <c r="W67" s="22"/>
      <c r="X67" s="40"/>
      <c r="Y67" s="22"/>
    </row>
    <row r="68" ht="19.5" customHeight="1">
      <c r="A68" s="56">
        <f t="shared" si="39"/>
        <v>54</v>
      </c>
      <c r="B68" s="57" t="s">
        <v>31</v>
      </c>
      <c r="C68" s="58">
        <v>16.0</v>
      </c>
      <c r="D68" s="59" t="s">
        <v>29</v>
      </c>
      <c r="E68" s="60">
        <v>55.0</v>
      </c>
      <c r="F68" s="60">
        <v>54.86</v>
      </c>
      <c r="G68" s="60">
        <v>60.0</v>
      </c>
      <c r="H68" s="61">
        <v>55.0</v>
      </c>
      <c r="I68" s="62">
        <v>28.0</v>
      </c>
      <c r="J68" s="61">
        <v>24.0</v>
      </c>
      <c r="K68" s="95"/>
      <c r="L68" s="71"/>
      <c r="M68" s="64"/>
      <c r="N68" s="65"/>
      <c r="O68" s="65"/>
      <c r="P68" s="65"/>
      <c r="Q68" s="66"/>
      <c r="R68" s="66"/>
      <c r="S68" s="67">
        <f t="shared" si="35"/>
        <v>46.14</v>
      </c>
      <c r="T68" s="67">
        <f t="shared" si="36"/>
        <v>15.78</v>
      </c>
      <c r="U68" s="68">
        <f t="shared" si="37"/>
        <v>30.36</v>
      </c>
      <c r="V68" s="68">
        <f t="shared" si="38"/>
        <v>61.92</v>
      </c>
      <c r="W68" s="22"/>
      <c r="X68" s="40"/>
      <c r="Y68" s="22"/>
    </row>
    <row r="69" ht="19.5" customHeight="1">
      <c r="A69" s="41">
        <f t="shared" si="39"/>
        <v>55</v>
      </c>
      <c r="B69" s="42" t="s">
        <v>32</v>
      </c>
      <c r="C69" s="43">
        <v>24.0</v>
      </c>
      <c r="D69" s="93" t="s">
        <v>29</v>
      </c>
      <c r="E69" s="45">
        <v>60.0</v>
      </c>
      <c r="F69" s="45">
        <v>72.54</v>
      </c>
      <c r="G69" s="45">
        <v>70.0</v>
      </c>
      <c r="H69" s="46">
        <v>60.0</v>
      </c>
      <c r="I69" s="47">
        <v>30.0</v>
      </c>
      <c r="J69" s="46">
        <v>30.0</v>
      </c>
      <c r="K69" s="96"/>
      <c r="L69" s="75"/>
      <c r="M69" s="49"/>
      <c r="N69" s="50"/>
      <c r="O69" s="50"/>
      <c r="P69" s="50"/>
      <c r="Q69" s="51"/>
      <c r="R69" s="51"/>
      <c r="S69" s="52">
        <f t="shared" si="35"/>
        <v>53.76</v>
      </c>
      <c r="T69" s="52">
        <f t="shared" si="36"/>
        <v>19.1</v>
      </c>
      <c r="U69" s="53">
        <f t="shared" si="37"/>
        <v>34.66</v>
      </c>
      <c r="V69" s="53">
        <f t="shared" si="38"/>
        <v>72.86</v>
      </c>
      <c r="W69" s="22"/>
      <c r="X69" s="40"/>
      <c r="Y69" s="22"/>
    </row>
    <row r="70" ht="19.5" customHeight="1">
      <c r="A70" s="56">
        <f t="shared" si="39"/>
        <v>56</v>
      </c>
      <c r="B70" s="57" t="s">
        <v>33</v>
      </c>
      <c r="C70" s="58">
        <v>2.0</v>
      </c>
      <c r="D70" s="59" t="s">
        <v>29</v>
      </c>
      <c r="E70" s="60">
        <v>100.0</v>
      </c>
      <c r="F70" s="60">
        <v>169.65</v>
      </c>
      <c r="G70" s="60">
        <v>110.0</v>
      </c>
      <c r="H70" s="61">
        <v>110.0</v>
      </c>
      <c r="I70" s="70"/>
      <c r="J70" s="71"/>
      <c r="K70" s="63"/>
      <c r="L70" s="72">
        <v>39.0</v>
      </c>
      <c r="M70" s="73">
        <v>90.0</v>
      </c>
      <c r="N70" s="65"/>
      <c r="O70" s="65"/>
      <c r="P70" s="65"/>
      <c r="Q70" s="66"/>
      <c r="R70" s="66"/>
      <c r="S70" s="67">
        <f t="shared" si="35"/>
        <v>103.11</v>
      </c>
      <c r="T70" s="67">
        <f t="shared" si="36"/>
        <v>41.99</v>
      </c>
      <c r="U70" s="68">
        <f t="shared" si="37"/>
        <v>61.12</v>
      </c>
      <c r="V70" s="68">
        <f t="shared" si="38"/>
        <v>145.1</v>
      </c>
      <c r="W70" s="22"/>
      <c r="X70" s="40"/>
      <c r="Y70" s="22"/>
    </row>
    <row r="71" ht="19.5" customHeight="1">
      <c r="A71" s="41">
        <f t="shared" si="39"/>
        <v>57</v>
      </c>
      <c r="B71" s="42" t="s">
        <v>47</v>
      </c>
      <c r="C71" s="43">
        <v>4.0</v>
      </c>
      <c r="D71" s="93" t="s">
        <v>29</v>
      </c>
      <c r="E71" s="45">
        <v>100.0</v>
      </c>
      <c r="F71" s="45">
        <v>125.58</v>
      </c>
      <c r="G71" s="45">
        <v>130.0</v>
      </c>
      <c r="H71" s="46">
        <v>100.0</v>
      </c>
      <c r="I71" s="47">
        <v>40.0</v>
      </c>
      <c r="J71" s="75"/>
      <c r="K71" s="102">
        <v>19.0</v>
      </c>
      <c r="L71" s="75"/>
      <c r="M71" s="49"/>
      <c r="N71" s="50"/>
      <c r="O71" s="50"/>
      <c r="P71" s="50"/>
      <c r="Q71" s="51"/>
      <c r="R71" s="51"/>
      <c r="S71" s="52">
        <f t="shared" si="35"/>
        <v>85.76</v>
      </c>
      <c r="T71" s="52">
        <f t="shared" si="36"/>
        <v>45.82</v>
      </c>
      <c r="U71" s="53">
        <f t="shared" si="37"/>
        <v>39.94</v>
      </c>
      <c r="V71" s="53">
        <f t="shared" si="38"/>
        <v>131.58</v>
      </c>
      <c r="W71" s="22"/>
      <c r="X71" s="40"/>
      <c r="Y71" s="22"/>
    </row>
    <row r="72" ht="19.5" customHeight="1">
      <c r="A72" s="56">
        <f t="shared" si="39"/>
        <v>58</v>
      </c>
      <c r="B72" s="57" t="s">
        <v>38</v>
      </c>
      <c r="C72" s="58">
        <v>40.0</v>
      </c>
      <c r="D72" s="59" t="s">
        <v>29</v>
      </c>
      <c r="E72" s="60">
        <v>35.0</v>
      </c>
      <c r="F72" s="60">
        <v>25.0</v>
      </c>
      <c r="G72" s="60">
        <v>45.0</v>
      </c>
      <c r="H72" s="61">
        <v>35.0</v>
      </c>
      <c r="I72" s="61">
        <v>12.0</v>
      </c>
      <c r="J72" s="71"/>
      <c r="K72" s="95"/>
      <c r="L72" s="61">
        <v>27.94</v>
      </c>
      <c r="M72" s="61">
        <v>20.0</v>
      </c>
      <c r="N72" s="65"/>
      <c r="O72" s="65"/>
      <c r="P72" s="65"/>
      <c r="Q72" s="66"/>
      <c r="R72" s="66"/>
      <c r="S72" s="67">
        <f t="shared" si="35"/>
        <v>28.56</v>
      </c>
      <c r="T72" s="67">
        <f t="shared" si="36"/>
        <v>10.91</v>
      </c>
      <c r="U72" s="68">
        <f t="shared" si="37"/>
        <v>17.65</v>
      </c>
      <c r="V72" s="68">
        <f t="shared" si="38"/>
        <v>39.47</v>
      </c>
      <c r="W72" s="22"/>
      <c r="X72" s="40"/>
      <c r="Y72" s="22"/>
    </row>
    <row r="73" ht="19.5" customHeight="1">
      <c r="A73" s="41">
        <f t="shared" si="39"/>
        <v>59</v>
      </c>
      <c r="B73" s="42" t="s">
        <v>39</v>
      </c>
      <c r="C73" s="43">
        <v>8.0</v>
      </c>
      <c r="D73" s="98" t="s">
        <v>29</v>
      </c>
      <c r="E73" s="45">
        <v>35.0</v>
      </c>
      <c r="F73" s="45">
        <v>25.0</v>
      </c>
      <c r="G73" s="45">
        <v>45.0</v>
      </c>
      <c r="H73" s="46">
        <v>35.0</v>
      </c>
      <c r="I73" s="46">
        <v>12.0</v>
      </c>
      <c r="J73" s="75"/>
      <c r="K73" s="96"/>
      <c r="L73" s="46">
        <v>29.0</v>
      </c>
      <c r="M73" s="99">
        <v>29.25</v>
      </c>
      <c r="N73" s="50"/>
      <c r="O73" s="50"/>
      <c r="P73" s="50"/>
      <c r="Q73" s="51"/>
      <c r="R73" s="51"/>
      <c r="S73" s="52">
        <f t="shared" si="35"/>
        <v>30.04</v>
      </c>
      <c r="T73" s="52">
        <f t="shared" si="36"/>
        <v>10.21</v>
      </c>
      <c r="U73" s="53">
        <f t="shared" si="37"/>
        <v>19.83</v>
      </c>
      <c r="V73" s="53">
        <f t="shared" si="38"/>
        <v>40.25</v>
      </c>
      <c r="W73" s="22"/>
      <c r="X73" s="40"/>
      <c r="Y73" s="22"/>
    </row>
    <row r="74" ht="13.5" customHeight="1">
      <c r="A74" s="103"/>
      <c r="B74" s="103"/>
      <c r="C74" s="104"/>
      <c r="D74" s="104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</row>
    <row r="75" ht="13.5" customHeight="1">
      <c r="C75" s="105"/>
      <c r="D75" s="105"/>
    </row>
    <row r="76" ht="12.75" customHeight="1">
      <c r="A76" s="7"/>
      <c r="B76" s="8"/>
      <c r="C76" s="9"/>
      <c r="D76" s="106"/>
      <c r="E76" s="8" t="str">
        <f>IF('DADOS e Estimativa'!E3="","",'DADOS e Estimativa'!E3)</f>
        <v/>
      </c>
      <c r="F76" s="8" t="str">
        <f>IF('DADOS e Estimativa'!F3="","",'DADOS e Estimativa'!F3)</f>
        <v/>
      </c>
      <c r="G76" s="8" t="str">
        <f>IF('DADOS e Estimativa'!G3="","",'DADOS e Estimativa'!G3)</f>
        <v/>
      </c>
      <c r="H76" s="8" t="str">
        <f>IF('DADOS e Estimativa'!H3="","",'DADOS e Estimativa'!H3)</f>
        <v/>
      </c>
      <c r="I76" s="106" t="str">
        <f>IF('DADOS e Estimativa'!I3="","",'DADOS e Estimativa'!I3)</f>
        <v/>
      </c>
      <c r="J76" s="8" t="str">
        <f>IF('DADOS e Estimativa'!J3="","",'DADOS e Estimativa'!J3)</f>
        <v/>
      </c>
      <c r="K76" s="8" t="str">
        <f>IF('DADOS e Estimativa'!K3="","",'DADOS e Estimativa'!K3)</f>
        <v/>
      </c>
      <c r="L76" s="8" t="str">
        <f>IF('DADOS e Estimativa'!L3="","",'DADOS e Estimativa'!L3)</f>
        <v/>
      </c>
      <c r="M76" s="8" t="str">
        <f>IF('DADOS e Estimativa'!M3="","",'DADOS e Estimativa'!M3)</f>
        <v/>
      </c>
      <c r="N76" s="8" t="str">
        <f>IF('DADOS e Estimativa'!N3="","",'DADOS e Estimativa'!N3)</f>
        <v/>
      </c>
      <c r="O76" s="8" t="str">
        <f>IF('DADOS e Estimativa'!O3="","",'DADOS e Estimativa'!O3)</f>
        <v/>
      </c>
      <c r="P76" s="8" t="str">
        <f>IF('DADOS e Estimativa'!P3="","",'DADOS e Estimativa'!P3)</f>
        <v/>
      </c>
      <c r="Q76" s="8" t="str">
        <f>IF('DADOS e Estimativa'!Q3="","",'DADOS e Estimativa'!Q3)</f>
        <v/>
      </c>
      <c r="R76" s="8" t="str">
        <f>IF('DADOS e Estimativa'!R3="","",'DADOS e Estimativa'!R3)</f>
        <v/>
      </c>
      <c r="S76" s="107"/>
      <c r="T76" s="108"/>
      <c r="U76" s="107"/>
      <c r="V76" s="108"/>
    </row>
    <row r="77" ht="41.25" customHeight="1">
      <c r="A77" s="11" t="s">
        <v>3</v>
      </c>
      <c r="B77" s="12" t="s">
        <v>4</v>
      </c>
      <c r="C77" s="13"/>
      <c r="D77" s="109"/>
      <c r="E77" s="15" t="str">
        <f>IF('DADOS e Estimativa'!E4="","",'DADOS e Estimativa'!E4)</f>
        <v>Carnicelli (Extin Extintores)</v>
      </c>
      <c r="F77" s="15" t="str">
        <f>IF('DADOS e Estimativa'!F4="","",'DADOS e Estimativa'!F4)</f>
        <v>Macontrin</v>
      </c>
      <c r="G77" s="15" t="str">
        <f>IF('DADOS e Estimativa'!G4="","",'DADOS e Estimativa'!G4)</f>
        <v>Extintores Brasil</v>
      </c>
      <c r="H77" s="15" t="str">
        <f>IF('DADOS e Estimativa'!H4="","",'DADOS e Estimativa'!H4)</f>
        <v>Sigla Fire</v>
      </c>
      <c r="I77" s="110" t="str">
        <f>IF('DADOS e Estimativa'!I4="","",'DADOS e Estimativa'!I4)</f>
        <v>Banco de Preços 1</v>
      </c>
      <c r="J77" s="15" t="str">
        <f>IF('DADOS e Estimativa'!J4="","",'DADOS e Estimativa'!J4)</f>
        <v>Banco de Preços 2</v>
      </c>
      <c r="K77" s="15" t="str">
        <f>IF('DADOS e Estimativa'!K4="","",'DADOS e Estimativa'!K4)</f>
        <v>Banco de Preços 3</v>
      </c>
      <c r="L77" s="15" t="str">
        <f>IF('DADOS e Estimativa'!L4="","",'DADOS e Estimativa'!L4)</f>
        <v>Banco de Preços 4</v>
      </c>
      <c r="M77" s="15" t="str">
        <f>IF('DADOS e Estimativa'!M4="","",'DADOS e Estimativa'!M4)</f>
        <v>Banco de Preços 5</v>
      </c>
      <c r="N77" s="15" t="str">
        <f>IF('DADOS e Estimativa'!N4="","",'DADOS e Estimativa'!N4)</f>
        <v>x</v>
      </c>
      <c r="O77" s="15" t="str">
        <f>IF('DADOS e Estimativa'!O4="","",'DADOS e Estimativa'!O4)</f>
        <v>qq</v>
      </c>
      <c r="P77" s="15" t="str">
        <f>IF('DADOS e Estimativa'!P4="","",'DADOS e Estimativa'!P4)</f>
        <v>qq</v>
      </c>
      <c r="Q77" s="15" t="str">
        <f>IF('DADOS e Estimativa'!Q4="","",'DADOS e Estimativa'!Q4)</f>
        <v>qq</v>
      </c>
      <c r="R77" s="15" t="str">
        <f>IF('DADOS e Estimativa'!R4="","",'DADOS e Estimativa'!R4)</f>
        <v>ss</v>
      </c>
      <c r="S77" s="111" t="s">
        <v>48</v>
      </c>
      <c r="T77" s="112"/>
      <c r="U77" s="111"/>
      <c r="V77" s="112"/>
    </row>
    <row r="78" ht="12.75" customHeight="1">
      <c r="A78" s="11"/>
      <c r="B78" s="12"/>
      <c r="C78" s="13"/>
      <c r="D78" s="113" t="str">
        <f>D5</f>
        <v/>
      </c>
      <c r="E78" s="12" t="str">
        <f>IF('DADOS e Estimativa'!E5="","",'DADOS e Estimativa'!E5)</f>
        <v/>
      </c>
      <c r="F78" s="12" t="str">
        <f>IF('DADOS e Estimativa'!F5="","",'DADOS e Estimativa'!F5)</f>
        <v/>
      </c>
      <c r="G78" s="12" t="str">
        <f>IF('DADOS e Estimativa'!G5="","",'DADOS e Estimativa'!G5)</f>
        <v/>
      </c>
      <c r="H78" s="12" t="str">
        <f>IF('DADOS e Estimativa'!H5="","",'DADOS e Estimativa'!H5)</f>
        <v/>
      </c>
      <c r="I78" s="114" t="str">
        <f>IF('DADOS e Estimativa'!I5="","",'DADOS e Estimativa'!I5)</f>
        <v/>
      </c>
      <c r="J78" s="12" t="str">
        <f>IF('DADOS e Estimativa'!J5="","",'DADOS e Estimativa'!J5)</f>
        <v/>
      </c>
      <c r="K78" s="12" t="str">
        <f>IF('DADOS e Estimativa'!K5="","",'DADOS e Estimativa'!K5)</f>
        <v/>
      </c>
      <c r="L78" s="12" t="str">
        <f>IF('DADOS e Estimativa'!L5="","",'DADOS e Estimativa'!L5)</f>
        <v/>
      </c>
      <c r="M78" s="12" t="str">
        <f>IF('DADOS e Estimativa'!M5="","",'DADOS e Estimativa'!M5)</f>
        <v/>
      </c>
      <c r="N78" s="12" t="str">
        <f>IF('DADOS e Estimativa'!N5="","",'DADOS e Estimativa'!N5)</f>
        <v/>
      </c>
      <c r="O78" s="12" t="str">
        <f>IF('DADOS e Estimativa'!O5="","",'DADOS e Estimativa'!O5)</f>
        <v/>
      </c>
      <c r="P78" s="12" t="str">
        <f>IF('DADOS e Estimativa'!P5="","",'DADOS e Estimativa'!P5)</f>
        <v/>
      </c>
      <c r="Q78" s="12" t="str">
        <f>IF('DADOS e Estimativa'!Q5="","",'DADOS e Estimativa'!Q5)</f>
        <v/>
      </c>
      <c r="R78" s="12" t="str">
        <f>IF('DADOS e Estimativa'!R5="","",'DADOS e Estimativa'!R5)</f>
        <v/>
      </c>
      <c r="S78" s="111" t="s">
        <v>49</v>
      </c>
      <c r="T78" s="112"/>
      <c r="U78" s="111" t="s">
        <v>50</v>
      </c>
      <c r="V78" s="112"/>
    </row>
    <row r="79" ht="13.5" customHeight="1">
      <c r="A79" s="18"/>
      <c r="B79" s="19"/>
      <c r="C79" s="20" t="s">
        <v>24</v>
      </c>
      <c r="D79" s="115" t="s">
        <v>25</v>
      </c>
      <c r="E79" s="19" t="str">
        <f>IF('DADOS e Estimativa'!E6="","",'DADOS e Estimativa'!E6)</f>
        <v/>
      </c>
      <c r="F79" s="19" t="str">
        <f>IF('DADOS e Estimativa'!F6="","",'DADOS e Estimativa'!F6)</f>
        <v/>
      </c>
      <c r="G79" s="19" t="str">
        <f>IF('DADOS e Estimativa'!G6="","",'DADOS e Estimativa'!G6)</f>
        <v/>
      </c>
      <c r="H79" s="19" t="str">
        <f>IF('DADOS e Estimativa'!H6="","",'DADOS e Estimativa'!H6)</f>
        <v/>
      </c>
      <c r="I79" s="115" t="str">
        <f>IF('DADOS e Estimativa'!I6="","",'DADOS e Estimativa'!I6)</f>
        <v/>
      </c>
      <c r="J79" s="19" t="str">
        <f>IF('DADOS e Estimativa'!J6="","",'DADOS e Estimativa'!J6)</f>
        <v/>
      </c>
      <c r="K79" s="19" t="str">
        <f>IF('DADOS e Estimativa'!K6="","",'DADOS e Estimativa'!K6)</f>
        <v/>
      </c>
      <c r="L79" s="19" t="str">
        <f>IF('DADOS e Estimativa'!L6="","",'DADOS e Estimativa'!L6)</f>
        <v/>
      </c>
      <c r="M79" s="19" t="str">
        <f>IF('DADOS e Estimativa'!M6="","",'DADOS e Estimativa'!M6)</f>
        <v/>
      </c>
      <c r="N79" s="19" t="str">
        <f>IF('DADOS e Estimativa'!N6="","",'DADOS e Estimativa'!N6)</f>
        <v/>
      </c>
      <c r="O79" s="19" t="str">
        <f>IF('DADOS e Estimativa'!O6="","",'DADOS e Estimativa'!O6)</f>
        <v/>
      </c>
      <c r="P79" s="19" t="str">
        <f>IF('DADOS e Estimativa'!P6="","",'DADOS e Estimativa'!P6)</f>
        <v/>
      </c>
      <c r="Q79" s="19" t="str">
        <f>IF('DADOS e Estimativa'!Q6="","",'DADOS e Estimativa'!Q6)</f>
        <v/>
      </c>
      <c r="R79" s="19" t="str">
        <f>IF('DADOS e Estimativa'!R6="","",'DADOS e Estimativa'!R6)</f>
        <v/>
      </c>
      <c r="S79" s="116"/>
      <c r="T79" s="117"/>
      <c r="U79" s="116"/>
      <c r="V79" s="117"/>
    </row>
    <row r="80" ht="12.75" customHeight="1">
      <c r="A80" s="79"/>
      <c r="B80" s="25" t="str">
        <f>B7</f>
        <v>Circunscrição I (Grupo I)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118"/>
      <c r="T80" s="118"/>
      <c r="U80" s="119">
        <f>SUM(U81:U91)</f>
        <v>41466.7</v>
      </c>
      <c r="V80" s="120"/>
    </row>
    <row r="81" ht="19.5" customHeight="1">
      <c r="A81" s="121">
        <f>IF('DADOS e Estimativa'!A8="","",'DADOS e Estimativa'!A8)</f>
        <v>1</v>
      </c>
      <c r="B81" s="122" t="str">
        <f>IF('DADOS e Estimativa'!B8="","",'DADOS e Estimativa'!B8)</f>
        <v>Manutenção em extintor de Água Pressurizada 10 L</v>
      </c>
      <c r="C81" s="123">
        <f>IF('DADOS e Estimativa'!C8="","",'DADOS e Estimativa'!C8)</f>
        <v>242</v>
      </c>
      <c r="D81" s="123" t="str">
        <f>IF('DADOS e Estimativa'!D8="","",'DADOS e Estimativa'!D8)</f>
        <v>unid.</v>
      </c>
      <c r="E81" s="124">
        <f>IF('DADOS e Estimativa'!E8&gt;0,IF(AND('DADOS e Estimativa'!$U8&lt;='DADOS e Estimativa'!E8,'DADOS e Estimativa'!E8&lt;='DADOS e Estimativa'!$V8),'DADOS e Estimativa'!E8,"excluído*"),"")</f>
        <v>50</v>
      </c>
      <c r="F81" s="124">
        <f>IF('DADOS e Estimativa'!F8&gt;0,IF(AND('DADOS e Estimativa'!$U8&lt;='DADOS e Estimativa'!F8,'DADOS e Estimativa'!F8&lt;='DADOS e Estimativa'!$V8),'DADOS e Estimativa'!F8,"excluído*"),"")</f>
        <v>33.15</v>
      </c>
      <c r="G81" s="124" t="str">
        <f>IF('DADOS e Estimativa'!G8&gt;0,IF(AND('DADOS e Estimativa'!$U8&lt;='DADOS e Estimativa'!G8,'DADOS e Estimativa'!G8&lt;='DADOS e Estimativa'!$V8),'DADOS e Estimativa'!G8,"excluído*"),"")</f>
        <v>excluído*</v>
      </c>
      <c r="H81" s="124">
        <f>IF('DADOS e Estimativa'!H8&gt;0,IF(AND('DADOS e Estimativa'!$U8&lt;='DADOS e Estimativa'!H8,'DADOS e Estimativa'!H8&lt;='DADOS e Estimativa'!$V8),'DADOS e Estimativa'!H8,"excluído*"),"")</f>
        <v>40</v>
      </c>
      <c r="I81" s="124">
        <f>IF('DADOS e Estimativa'!I8&gt;0,IF(AND('DADOS e Estimativa'!$U8&lt;='DADOS e Estimativa'!I8,'DADOS e Estimativa'!I8&lt;='DADOS e Estimativa'!$V8),'DADOS e Estimativa'!I8,"excluído*"),"")</f>
        <v>19</v>
      </c>
      <c r="J81" s="124">
        <f>IF('DADOS e Estimativa'!J8&gt;0,IF(AND('DADOS e Estimativa'!$U8&lt;='DADOS e Estimativa'!J8,'DADOS e Estimativa'!J8&lt;='DADOS e Estimativa'!$V8),'DADOS e Estimativa'!J8,"excluído*"),"")</f>
        <v>17</v>
      </c>
      <c r="K81" s="124">
        <f>IF('DADOS e Estimativa'!K8&gt;0,IF(AND('DADOS e Estimativa'!$U8&lt;='DADOS e Estimativa'!K8,'DADOS e Estimativa'!K8&lt;='DADOS e Estimativa'!$V8),'DADOS e Estimativa'!K8,"excluído*"),"")</f>
        <v>18</v>
      </c>
      <c r="L81" s="124" t="str">
        <f>IF('DADOS e Estimativa'!L8&gt;0,IF(AND('DADOS e Estimativa'!$U8&lt;='DADOS e Estimativa'!L8,'DADOS e Estimativa'!L8&lt;='DADOS e Estimativa'!$V8),'DADOS e Estimativa'!L8,"excluído*"),"")</f>
        <v/>
      </c>
      <c r="M81" s="124" t="str">
        <f>IF('DADOS e Estimativa'!M8&gt;0,IF(AND('DADOS e Estimativa'!$U8&lt;='DADOS e Estimativa'!M8,'DADOS e Estimativa'!M8&lt;='DADOS e Estimativa'!$V8),'DADOS e Estimativa'!M8,"excluído*"),"")</f>
        <v/>
      </c>
      <c r="N81" s="124" t="str">
        <f>IF('DADOS e Estimativa'!N8&gt;0,IF(AND('DADOS e Estimativa'!$U8&lt;='DADOS e Estimativa'!N8,'DADOS e Estimativa'!N8&lt;='DADOS e Estimativa'!$V8),'DADOS e Estimativa'!N8,"excluído*"),"")</f>
        <v/>
      </c>
      <c r="O81" s="124" t="str">
        <f>IF('DADOS e Estimativa'!O8&gt;0,IF(AND('DADOS e Estimativa'!$U8&lt;='DADOS e Estimativa'!O8,'DADOS e Estimativa'!O8&lt;='DADOS e Estimativa'!$V8),'DADOS e Estimativa'!O8,"excluído*"),"")</f>
        <v/>
      </c>
      <c r="P81" s="124" t="str">
        <f>IF('DADOS e Estimativa'!P8&gt;0,IF(AND('DADOS e Estimativa'!$U8&lt;='DADOS e Estimativa'!P8,'DADOS e Estimativa'!P8&lt;='DADOS e Estimativa'!$V8),'DADOS e Estimativa'!P8,"excluído*"),"")</f>
        <v/>
      </c>
      <c r="Q81" s="124" t="str">
        <f>IF('DADOS e Estimativa'!Q8&gt;0,IF(AND('DADOS e Estimativa'!$U8&lt;='DADOS e Estimativa'!Q8,'DADOS e Estimativa'!Q8&lt;='DADOS e Estimativa'!$V8),'DADOS e Estimativa'!Q8,"excluído*"),"")</f>
        <v/>
      </c>
      <c r="R81" s="124" t="str">
        <f>IF('DADOS e Estimativa'!R8&gt;0,IF(AND('DADOS e Estimativa'!$U8&lt;='DADOS e Estimativa'!R8,'DADOS e Estimativa'!R8&lt;='DADOS e Estimativa'!$V8),'DADOS e Estimativa'!R8,"excluído*"),"")</f>
        <v/>
      </c>
      <c r="S81" s="125">
        <f t="shared" ref="S81:S91" si="40">IF(SUM(E81:R81)&gt;0,ROUND(AVERAGE(E81:R81),2),"")</f>
        <v>29.53</v>
      </c>
      <c r="T81" s="126"/>
      <c r="U81" s="127">
        <f t="shared" ref="U81:U91" si="41">IF(S81&lt;&gt;"",S81*C81,"")</f>
        <v>7146.26</v>
      </c>
      <c r="V81" s="126"/>
    </row>
    <row r="82" ht="19.5" customHeight="1">
      <c r="A82" s="128">
        <f>IF('DADOS e Estimativa'!A9="","",'DADOS e Estimativa'!A9)</f>
        <v>2</v>
      </c>
      <c r="B82" s="129" t="str">
        <f>IF('DADOS e Estimativa'!B9="","",'DADOS e Estimativa'!B9)</f>
        <v>Manutenção em extintor de Gás Carbônico 06 Kg</v>
      </c>
      <c r="C82" s="130">
        <f>IF('DADOS e Estimativa'!C9="","",'DADOS e Estimativa'!C9)</f>
        <v>120</v>
      </c>
      <c r="D82" s="130" t="str">
        <f>IF('DADOS e Estimativa'!D9="","",'DADOS e Estimativa'!D9)</f>
        <v>unid.</v>
      </c>
      <c r="E82" s="131">
        <f>IF('DADOS e Estimativa'!E9&gt;0,IF(AND('DADOS e Estimativa'!$U9&lt;='DADOS e Estimativa'!E9,'DADOS e Estimativa'!E9&lt;='DADOS e Estimativa'!$V9),'DADOS e Estimativa'!E9,"excluído*"),"")</f>
        <v>70</v>
      </c>
      <c r="F82" s="131" t="str">
        <f>IF('DADOS e Estimativa'!F9&gt;0,IF(AND('DADOS e Estimativa'!$U9&lt;='DADOS e Estimativa'!F9,'DADOS e Estimativa'!F9&lt;='DADOS e Estimativa'!$V9),'DADOS e Estimativa'!F9,"excluído*"),"")</f>
        <v>excluído*</v>
      </c>
      <c r="G82" s="131">
        <f>IF('DADOS e Estimativa'!G9&gt;0,IF(AND('DADOS e Estimativa'!$U9&lt;='DADOS e Estimativa'!G9,'DADOS e Estimativa'!G9&lt;='DADOS e Estimativa'!$V9),'DADOS e Estimativa'!G9,"excluído*"),"")</f>
        <v>80</v>
      </c>
      <c r="H82" s="131">
        <f>IF('DADOS e Estimativa'!H9&gt;0,IF(AND('DADOS e Estimativa'!$U9&lt;='DADOS e Estimativa'!H9,'DADOS e Estimativa'!H9&lt;='DADOS e Estimativa'!$V9),'DADOS e Estimativa'!H9,"excluído*"),"")</f>
        <v>70</v>
      </c>
      <c r="I82" s="131">
        <f>IF('DADOS e Estimativa'!I9&gt;0,IF(AND('DADOS e Estimativa'!$U9&lt;='DADOS e Estimativa'!I9,'DADOS e Estimativa'!I9&lt;='DADOS e Estimativa'!$V9),'DADOS e Estimativa'!I9,"excluído*"),"")</f>
        <v>45</v>
      </c>
      <c r="J82" s="131">
        <f>IF('DADOS e Estimativa'!J9&gt;0,IF(AND('DADOS e Estimativa'!$U9&lt;='DADOS e Estimativa'!J9,'DADOS e Estimativa'!J9&lt;='DADOS e Estimativa'!$V9),'DADOS e Estimativa'!J9,"excluído*"),"")</f>
        <v>37</v>
      </c>
      <c r="K82" s="131" t="str">
        <f>IF('DADOS e Estimativa'!K9&gt;0,IF(AND('DADOS e Estimativa'!$U9&lt;='DADOS e Estimativa'!K9,'DADOS e Estimativa'!K9&lt;='DADOS e Estimativa'!$V9),'DADOS e Estimativa'!K9,"excluído*"),"")</f>
        <v>excluído*</v>
      </c>
      <c r="L82" s="131" t="str">
        <f>IF('DADOS e Estimativa'!L9&gt;0,IF(AND('DADOS e Estimativa'!$U9&lt;='DADOS e Estimativa'!L9,'DADOS e Estimativa'!L9&lt;='DADOS e Estimativa'!$V9),'DADOS e Estimativa'!L9,"excluído*"),"")</f>
        <v/>
      </c>
      <c r="M82" s="131" t="str">
        <f>IF('DADOS e Estimativa'!M9&gt;0,IF(AND('DADOS e Estimativa'!$U9&lt;='DADOS e Estimativa'!M9,'DADOS e Estimativa'!M9&lt;='DADOS e Estimativa'!$V9),'DADOS e Estimativa'!M9,"excluído*"),"")</f>
        <v/>
      </c>
      <c r="N82" s="131" t="str">
        <f>IF('DADOS e Estimativa'!N9&gt;0,IF(AND('DADOS e Estimativa'!$U9&lt;='DADOS e Estimativa'!N9,'DADOS e Estimativa'!N9&lt;='DADOS e Estimativa'!$V9),'DADOS e Estimativa'!N9,"excluído*"),"")</f>
        <v/>
      </c>
      <c r="O82" s="131" t="str">
        <f>IF('DADOS e Estimativa'!O9&gt;0,IF(AND('DADOS e Estimativa'!$U9&lt;='DADOS e Estimativa'!O9,'DADOS e Estimativa'!O9&lt;='DADOS e Estimativa'!$V9),'DADOS e Estimativa'!O9,"excluído*"),"")</f>
        <v/>
      </c>
      <c r="P82" s="131" t="str">
        <f>IF('DADOS e Estimativa'!P9&gt;0,IF(AND('DADOS e Estimativa'!$U9&lt;='DADOS e Estimativa'!P9,'DADOS e Estimativa'!P9&lt;='DADOS e Estimativa'!$V9),'DADOS e Estimativa'!P9,"excluído*"),"")</f>
        <v/>
      </c>
      <c r="Q82" s="131" t="str">
        <f>IF('DADOS e Estimativa'!Q9&gt;0,IF(AND('DADOS e Estimativa'!$U9&lt;='DADOS e Estimativa'!Q9,'DADOS e Estimativa'!Q9&lt;='DADOS e Estimativa'!$V9),'DADOS e Estimativa'!Q9,"excluído*"),"")</f>
        <v/>
      </c>
      <c r="R82" s="131" t="str">
        <f>IF('DADOS e Estimativa'!R9&gt;0,IF(AND('DADOS e Estimativa'!$U9&lt;='DADOS e Estimativa'!R9,'DADOS e Estimativa'!R9&lt;='DADOS e Estimativa'!$V9),'DADOS e Estimativa'!R9,"excluído*"),"")</f>
        <v/>
      </c>
      <c r="S82" s="132">
        <f t="shared" si="40"/>
        <v>60.4</v>
      </c>
      <c r="T82" s="112"/>
      <c r="U82" s="133">
        <f t="shared" si="41"/>
        <v>7248</v>
      </c>
      <c r="V82" s="112"/>
    </row>
    <row r="83" ht="19.5" customHeight="1">
      <c r="A83" s="134">
        <f>IF('DADOS e Estimativa'!A10="","",'DADOS e Estimativa'!A10)</f>
        <v>3</v>
      </c>
      <c r="B83" s="135" t="str">
        <f>IF('DADOS e Estimativa'!B10="","",'DADOS e Estimativa'!B10)</f>
        <v>Manutenção em extintor de Pó Químico Seco 04 Kg</v>
      </c>
      <c r="C83" s="136">
        <f>IF('DADOS e Estimativa'!C10="","",'DADOS e Estimativa'!C10)</f>
        <v>145</v>
      </c>
      <c r="D83" s="136" t="str">
        <f>IF('DADOS e Estimativa'!D10="","",'DADOS e Estimativa'!D10)</f>
        <v>unid.</v>
      </c>
      <c r="E83" s="137">
        <f>IF('DADOS e Estimativa'!E10&gt;0,IF(AND('DADOS e Estimativa'!$U10&lt;='DADOS e Estimativa'!E10,'DADOS e Estimativa'!E10&lt;='DADOS e Estimativa'!$V10),'DADOS e Estimativa'!E10,"excluído*"),"")</f>
        <v>50</v>
      </c>
      <c r="F83" s="137">
        <f>IF('DADOS e Estimativa'!F10&gt;0,IF(AND('DADOS e Estimativa'!$U10&lt;='DADOS e Estimativa'!F10,'DADOS e Estimativa'!F10&lt;='DADOS e Estimativa'!$V10),'DADOS e Estimativa'!F10,"excluído*"),"")</f>
        <v>54.86</v>
      </c>
      <c r="G83" s="137">
        <f>IF('DADOS e Estimativa'!G10&gt;0,IF(AND('DADOS e Estimativa'!$U10&lt;='DADOS e Estimativa'!G10,'DADOS e Estimativa'!G10&lt;='DADOS e Estimativa'!$V10),'DADOS e Estimativa'!G10,"excluído*"),"")</f>
        <v>60</v>
      </c>
      <c r="H83" s="137">
        <f>IF('DADOS e Estimativa'!H10&gt;0,IF(AND('DADOS e Estimativa'!$U10&lt;='DADOS e Estimativa'!H10,'DADOS e Estimativa'!H10&lt;='DADOS e Estimativa'!$V10),'DADOS e Estimativa'!H10,"excluído*"),"")</f>
        <v>55</v>
      </c>
      <c r="I83" s="137" t="str">
        <f>IF('DADOS e Estimativa'!I10&gt;0,IF(AND('DADOS e Estimativa'!$U10&lt;='DADOS e Estimativa'!I10,'DADOS e Estimativa'!I10&lt;='DADOS e Estimativa'!$V10),'DADOS e Estimativa'!I10,"excluído*"),"")</f>
        <v>excluído*</v>
      </c>
      <c r="J83" s="137" t="str">
        <f>IF('DADOS e Estimativa'!J10&gt;0,IF(AND('DADOS e Estimativa'!$U10&lt;='DADOS e Estimativa'!J10,'DADOS e Estimativa'!J10&lt;='DADOS e Estimativa'!$V10),'DADOS e Estimativa'!J10,"excluído*"),"")</f>
        <v>excluído*</v>
      </c>
      <c r="K83" s="137" t="str">
        <f>IF('DADOS e Estimativa'!K10&gt;0,IF(AND('DADOS e Estimativa'!$U10&lt;='DADOS e Estimativa'!K10,'DADOS e Estimativa'!K10&lt;='DADOS e Estimativa'!$V10),'DADOS e Estimativa'!K10,"excluído*"),"")</f>
        <v/>
      </c>
      <c r="L83" s="137" t="str">
        <f>IF('DADOS e Estimativa'!L10&gt;0,IF(AND('DADOS e Estimativa'!$U10&lt;='DADOS e Estimativa'!L10,'DADOS e Estimativa'!L10&lt;='DADOS e Estimativa'!$V10),'DADOS e Estimativa'!L10,"excluído*"),"")</f>
        <v/>
      </c>
      <c r="M83" s="137" t="str">
        <f>IF('DADOS e Estimativa'!M10&gt;0,IF(AND('DADOS e Estimativa'!$U10&lt;='DADOS e Estimativa'!M10,'DADOS e Estimativa'!M10&lt;='DADOS e Estimativa'!$V10),'DADOS e Estimativa'!M10,"excluído*"),"")</f>
        <v/>
      </c>
      <c r="N83" s="137" t="str">
        <f>IF('DADOS e Estimativa'!N10&gt;0,IF(AND('DADOS e Estimativa'!$U10&lt;='DADOS e Estimativa'!N10,'DADOS e Estimativa'!N10&lt;='DADOS e Estimativa'!$V10),'DADOS e Estimativa'!N10,"excluído*"),"")</f>
        <v/>
      </c>
      <c r="O83" s="137" t="str">
        <f>IF('DADOS e Estimativa'!O10&gt;0,IF(AND('DADOS e Estimativa'!$U10&lt;='DADOS e Estimativa'!O10,'DADOS e Estimativa'!O10&lt;='DADOS e Estimativa'!$V10),'DADOS e Estimativa'!O10,"excluído*"),"")</f>
        <v/>
      </c>
      <c r="P83" s="137" t="str">
        <f>IF('DADOS e Estimativa'!P10&gt;0,IF(AND('DADOS e Estimativa'!$U10&lt;='DADOS e Estimativa'!P10,'DADOS e Estimativa'!P10&lt;='DADOS e Estimativa'!$V10),'DADOS e Estimativa'!P10,"excluído*"),"")</f>
        <v/>
      </c>
      <c r="Q83" s="137" t="str">
        <f>IF('DADOS e Estimativa'!Q10&gt;0,IF(AND('DADOS e Estimativa'!$U10&lt;='DADOS e Estimativa'!Q10,'DADOS e Estimativa'!Q10&lt;='DADOS e Estimativa'!$V10),'DADOS e Estimativa'!Q10,"excluído*"),"")</f>
        <v/>
      </c>
      <c r="R83" s="137" t="str">
        <f>IF('DADOS e Estimativa'!R10&gt;0,IF(AND('DADOS e Estimativa'!$U10&lt;='DADOS e Estimativa'!R10,'DADOS e Estimativa'!R10&lt;='DADOS e Estimativa'!$V10),'DADOS e Estimativa'!R10,"excluído*"),"")</f>
        <v/>
      </c>
      <c r="S83" s="138">
        <f t="shared" si="40"/>
        <v>54.97</v>
      </c>
      <c r="T83" s="139"/>
      <c r="U83" s="140">
        <f t="shared" si="41"/>
        <v>7970.65</v>
      </c>
      <c r="V83" s="139"/>
    </row>
    <row r="84" ht="19.5" customHeight="1">
      <c r="A84" s="128">
        <f>IF('DADOS e Estimativa'!A11="","",'DADOS e Estimativa'!A11)</f>
        <v>4</v>
      </c>
      <c r="B84" s="129" t="str">
        <f>IF('DADOS e Estimativa'!B11="","",'DADOS e Estimativa'!B11)</f>
        <v>Manutenção em extintor de Pó Químico Seco 06 Kg</v>
      </c>
      <c r="C84" s="130">
        <f>IF('DADOS e Estimativa'!C11="","",'DADOS e Estimativa'!C11)</f>
        <v>81</v>
      </c>
      <c r="D84" s="130" t="str">
        <f>IF('DADOS e Estimativa'!D11="","",'DADOS e Estimativa'!D11)</f>
        <v>unid.</v>
      </c>
      <c r="E84" s="131">
        <f>IF('DADOS e Estimativa'!E11&gt;0,IF(AND('DADOS e Estimativa'!$U11&lt;='DADOS e Estimativa'!E11,'DADOS e Estimativa'!E11&lt;='DADOS e Estimativa'!$V11),'DADOS e Estimativa'!E11,"excluído*"),"")</f>
        <v>60</v>
      </c>
      <c r="F84" s="131">
        <f>IF('DADOS e Estimativa'!F11&gt;0,IF(AND('DADOS e Estimativa'!$U11&lt;='DADOS e Estimativa'!F11,'DADOS e Estimativa'!F11&lt;='DADOS e Estimativa'!$V11),'DADOS e Estimativa'!F11,"excluído*"),"")</f>
        <v>72.54</v>
      </c>
      <c r="G84" s="131">
        <f>IF('DADOS e Estimativa'!G11&gt;0,IF(AND('DADOS e Estimativa'!$U11&lt;='DADOS e Estimativa'!G11,'DADOS e Estimativa'!G11&lt;='DADOS e Estimativa'!$V11),'DADOS e Estimativa'!G11,"excluído*"),"")</f>
        <v>70</v>
      </c>
      <c r="H84" s="131">
        <f>IF('DADOS e Estimativa'!H11&gt;0,IF(AND('DADOS e Estimativa'!$U11&lt;='DADOS e Estimativa'!H11,'DADOS e Estimativa'!H11&lt;='DADOS e Estimativa'!$V11),'DADOS e Estimativa'!H11,"excluído*"),"")</f>
        <v>60</v>
      </c>
      <c r="I84" s="131" t="str">
        <f>IF('DADOS e Estimativa'!I11&gt;0,IF(AND('DADOS e Estimativa'!$U11&lt;='DADOS e Estimativa'!I11,'DADOS e Estimativa'!I11&lt;='DADOS e Estimativa'!$V11),'DADOS e Estimativa'!I11,"excluído*"),"")</f>
        <v>excluído*</v>
      </c>
      <c r="J84" s="131" t="str">
        <f>IF('DADOS e Estimativa'!J11&gt;0,IF(AND('DADOS e Estimativa'!$U11&lt;='DADOS e Estimativa'!J11,'DADOS e Estimativa'!J11&lt;='DADOS e Estimativa'!$V11),'DADOS e Estimativa'!J11,"excluído*"),"")</f>
        <v>excluído*</v>
      </c>
      <c r="K84" s="131" t="str">
        <f>IF('DADOS e Estimativa'!K11&gt;0,IF(AND('DADOS e Estimativa'!$U11&lt;='DADOS e Estimativa'!K11,'DADOS e Estimativa'!K11&lt;='DADOS e Estimativa'!$V11),'DADOS e Estimativa'!K11,"excluído*"),"")</f>
        <v/>
      </c>
      <c r="L84" s="131" t="str">
        <f>IF('DADOS e Estimativa'!L11&gt;0,IF(AND('DADOS e Estimativa'!$U11&lt;='DADOS e Estimativa'!L11,'DADOS e Estimativa'!L11&lt;='DADOS e Estimativa'!$V11),'DADOS e Estimativa'!L11,"excluído*"),"")</f>
        <v/>
      </c>
      <c r="M84" s="131" t="str">
        <f>IF('DADOS e Estimativa'!M11&gt;0,IF(AND('DADOS e Estimativa'!$U11&lt;='DADOS e Estimativa'!M11,'DADOS e Estimativa'!M11&lt;='DADOS e Estimativa'!$V11),'DADOS e Estimativa'!M11,"excluído*"),"")</f>
        <v/>
      </c>
      <c r="N84" s="131" t="str">
        <f>IF('DADOS e Estimativa'!N11&gt;0,IF(AND('DADOS e Estimativa'!$U11&lt;='DADOS e Estimativa'!N11,'DADOS e Estimativa'!N11&lt;='DADOS e Estimativa'!$V11),'DADOS e Estimativa'!N11,"excluído*"),"")</f>
        <v/>
      </c>
      <c r="O84" s="131" t="str">
        <f>IF('DADOS e Estimativa'!O11&gt;0,IF(AND('DADOS e Estimativa'!$U11&lt;='DADOS e Estimativa'!O11,'DADOS e Estimativa'!O11&lt;='DADOS e Estimativa'!$V11),'DADOS e Estimativa'!O11,"excluído*"),"")</f>
        <v/>
      </c>
      <c r="P84" s="131" t="str">
        <f>IF('DADOS e Estimativa'!P11&gt;0,IF(AND('DADOS e Estimativa'!$U11&lt;='DADOS e Estimativa'!P11,'DADOS e Estimativa'!P11&lt;='DADOS e Estimativa'!$V11),'DADOS e Estimativa'!P11,"excluído*"),"")</f>
        <v/>
      </c>
      <c r="Q84" s="131" t="str">
        <f>IF('DADOS e Estimativa'!Q11&gt;0,IF(AND('DADOS e Estimativa'!$U11&lt;='DADOS e Estimativa'!Q11,'DADOS e Estimativa'!Q11&lt;='DADOS e Estimativa'!$V11),'DADOS e Estimativa'!Q11,"excluído*"),"")</f>
        <v/>
      </c>
      <c r="R84" s="131" t="str">
        <f>IF('DADOS e Estimativa'!R11&gt;0,IF(AND('DADOS e Estimativa'!$U11&lt;='DADOS e Estimativa'!R11,'DADOS e Estimativa'!R11&lt;='DADOS e Estimativa'!$V11),'DADOS e Estimativa'!R11,"excluído*"),"")</f>
        <v/>
      </c>
      <c r="S84" s="132">
        <f t="shared" si="40"/>
        <v>65.64</v>
      </c>
      <c r="T84" s="112"/>
      <c r="U84" s="133">
        <f t="shared" si="41"/>
        <v>5316.84</v>
      </c>
      <c r="V84" s="112"/>
    </row>
    <row r="85" ht="19.5" customHeight="1">
      <c r="A85" s="134">
        <f>IF('DADOS e Estimativa'!A12="","",'DADOS e Estimativa'!A12)</f>
        <v>5</v>
      </c>
      <c r="B85" s="135" t="str">
        <f>IF('DADOS e Estimativa'!B12="","",'DADOS e Estimativa'!B12)</f>
        <v>Manutenção em extintor de Pó Químico Seco ABC 08 Kg</v>
      </c>
      <c r="C85" s="136">
        <f>IF('DADOS e Estimativa'!C12="","",'DADOS e Estimativa'!C12)</f>
        <v>54</v>
      </c>
      <c r="D85" s="136" t="str">
        <f>IF('DADOS e Estimativa'!D12="","",'DADOS e Estimativa'!D12)</f>
        <v>unid.</v>
      </c>
      <c r="E85" s="137">
        <f>IF('DADOS e Estimativa'!E12&gt;0,IF(AND('DADOS e Estimativa'!$U12&lt;='DADOS e Estimativa'!E12,'DADOS e Estimativa'!E12&lt;='DADOS e Estimativa'!$V12),'DADOS e Estimativa'!E12,"excluído*"),"")</f>
        <v>100</v>
      </c>
      <c r="F85" s="137" t="str">
        <f>IF('DADOS e Estimativa'!F12&gt;0,IF(AND('DADOS e Estimativa'!$U12&lt;='DADOS e Estimativa'!F12,'DADOS e Estimativa'!F12&lt;='DADOS e Estimativa'!$V12),'DADOS e Estimativa'!F12,"excluído*"),"")</f>
        <v>excluído*</v>
      </c>
      <c r="G85" s="137">
        <f>IF('DADOS e Estimativa'!G12&gt;0,IF(AND('DADOS e Estimativa'!$U12&lt;='DADOS e Estimativa'!G12,'DADOS e Estimativa'!G12&lt;='DADOS e Estimativa'!$V12),'DADOS e Estimativa'!G12,"excluído*"),"")</f>
        <v>110</v>
      </c>
      <c r="H85" s="137">
        <f>IF('DADOS e Estimativa'!H12&gt;0,IF(AND('DADOS e Estimativa'!$U12&lt;='DADOS e Estimativa'!H12,'DADOS e Estimativa'!H12&lt;='DADOS e Estimativa'!$V12),'DADOS e Estimativa'!H12,"excluído*"),"")</f>
        <v>110</v>
      </c>
      <c r="I85" s="137" t="str">
        <f>IF('DADOS e Estimativa'!I12&gt;0,IF(AND('DADOS e Estimativa'!$U12&lt;='DADOS e Estimativa'!I12,'DADOS e Estimativa'!I12&lt;='DADOS e Estimativa'!$V12),'DADOS e Estimativa'!I12,"excluído*"),"")</f>
        <v/>
      </c>
      <c r="J85" s="137" t="str">
        <f>IF('DADOS e Estimativa'!J12&gt;0,IF(AND('DADOS e Estimativa'!$U12&lt;='DADOS e Estimativa'!J12,'DADOS e Estimativa'!J12&lt;='DADOS e Estimativa'!$V12),'DADOS e Estimativa'!J12,"excluído*"),"")</f>
        <v/>
      </c>
      <c r="K85" s="137" t="str">
        <f>IF('DADOS e Estimativa'!K12&gt;0,IF(AND('DADOS e Estimativa'!$U12&lt;='DADOS e Estimativa'!K12,'DADOS e Estimativa'!K12&lt;='DADOS e Estimativa'!$V12),'DADOS e Estimativa'!K12,"excluído*"),"")</f>
        <v/>
      </c>
      <c r="L85" s="137" t="str">
        <f>IF('DADOS e Estimativa'!L12&gt;0,IF(AND('DADOS e Estimativa'!$U12&lt;='DADOS e Estimativa'!L12,'DADOS e Estimativa'!L12&lt;='DADOS e Estimativa'!$V12),'DADOS e Estimativa'!L12,"excluído*"),"")</f>
        <v>excluído*</v>
      </c>
      <c r="M85" s="137">
        <f>IF('DADOS e Estimativa'!M12&gt;0,IF(AND('DADOS e Estimativa'!$U12&lt;='DADOS e Estimativa'!M12,'DADOS e Estimativa'!M12&lt;='DADOS e Estimativa'!$V12),'DADOS e Estimativa'!M12,"excluído*"),"")</f>
        <v>90</v>
      </c>
      <c r="N85" s="137" t="str">
        <f>IF('DADOS e Estimativa'!N12&gt;0,IF(AND('DADOS e Estimativa'!$U12&lt;='DADOS e Estimativa'!N12,'DADOS e Estimativa'!N12&lt;='DADOS e Estimativa'!$V12),'DADOS e Estimativa'!N12,"excluído*"),"")</f>
        <v/>
      </c>
      <c r="O85" s="137" t="str">
        <f>IF('DADOS e Estimativa'!O12&gt;0,IF(AND('DADOS e Estimativa'!$U12&lt;='DADOS e Estimativa'!O12,'DADOS e Estimativa'!O12&lt;='DADOS e Estimativa'!$V12),'DADOS e Estimativa'!O12,"excluído*"),"")</f>
        <v/>
      </c>
      <c r="P85" s="137" t="str">
        <f>IF('DADOS e Estimativa'!P12&gt;0,IF(AND('DADOS e Estimativa'!$U12&lt;='DADOS e Estimativa'!P12,'DADOS e Estimativa'!P12&lt;='DADOS e Estimativa'!$V12),'DADOS e Estimativa'!P12,"excluído*"),"")</f>
        <v/>
      </c>
      <c r="Q85" s="137" t="str">
        <f>IF('DADOS e Estimativa'!Q12&gt;0,IF(AND('DADOS e Estimativa'!$U12&lt;='DADOS e Estimativa'!Q12,'DADOS e Estimativa'!Q12&lt;='DADOS e Estimativa'!$V12),'DADOS e Estimativa'!Q12,"excluído*"),"")</f>
        <v/>
      </c>
      <c r="R85" s="137" t="str">
        <f>IF('DADOS e Estimativa'!R12&gt;0,IF(AND('DADOS e Estimativa'!$U12&lt;='DADOS e Estimativa'!R12,'DADOS e Estimativa'!R12&lt;='DADOS e Estimativa'!$V12),'DADOS e Estimativa'!R12,"excluído*"),"")</f>
        <v/>
      </c>
      <c r="S85" s="138">
        <f t="shared" si="40"/>
        <v>102.5</v>
      </c>
      <c r="T85" s="139"/>
      <c r="U85" s="140">
        <f t="shared" si="41"/>
        <v>5535</v>
      </c>
      <c r="V85" s="139"/>
    </row>
    <row r="86" ht="19.5" customHeight="1">
      <c r="A86" s="128">
        <f>IF('DADOS e Estimativa'!A13="","",'DADOS e Estimativa'!A13)</f>
        <v>6</v>
      </c>
      <c r="B86" s="129" t="str">
        <f>IF('DADOS e Estimativa'!B13="","",'DADOS e Estimativa'!B13)</f>
        <v>Manutenção em extintor de Água Pressurizada (carreta) 75 L</v>
      </c>
      <c r="C86" s="130">
        <f>IF('DADOS e Estimativa'!C13="","",'DADOS e Estimativa'!C13)</f>
        <v>2</v>
      </c>
      <c r="D86" s="130" t="str">
        <f>IF('DADOS e Estimativa'!D13="","",'DADOS e Estimativa'!D13)</f>
        <v>unid.</v>
      </c>
      <c r="E86" s="131">
        <f>IF('DADOS e Estimativa'!E13&gt;0,IF(AND('DADOS e Estimativa'!$U13&lt;='DADOS e Estimativa'!E13,'DADOS e Estimativa'!E13&lt;='DADOS e Estimativa'!$V13),'DADOS e Estimativa'!E13,"excluído*"),"")</f>
        <v>200</v>
      </c>
      <c r="F86" s="131">
        <f>IF('DADOS e Estimativa'!F13&gt;0,IF(AND('DADOS e Estimativa'!$U13&lt;='DADOS e Estimativa'!F13,'DADOS e Estimativa'!F13&lt;='DADOS e Estimativa'!$V13),'DADOS e Estimativa'!F13,"excluído*"),"")</f>
        <v>130</v>
      </c>
      <c r="G86" s="131" t="str">
        <f>IF('DADOS e Estimativa'!G13&gt;0,IF(AND('DADOS e Estimativa'!$U13&lt;='DADOS e Estimativa'!G13,'DADOS e Estimativa'!G13&lt;='DADOS e Estimativa'!$V13),'DADOS e Estimativa'!G13,"excluído*"),"")</f>
        <v>excluído*</v>
      </c>
      <c r="H86" s="131">
        <f>IF('DADOS e Estimativa'!H13&gt;0,IF(AND('DADOS e Estimativa'!$U13&lt;='DADOS e Estimativa'!H13,'DADOS e Estimativa'!H13&lt;='DADOS e Estimativa'!$V13),'DADOS e Estimativa'!H13,"excluído*"),"")</f>
        <v>180</v>
      </c>
      <c r="I86" s="131" t="str">
        <f>IF('DADOS e Estimativa'!I13&gt;0,IF(AND('DADOS e Estimativa'!$U13&lt;='DADOS e Estimativa'!I13,'DADOS e Estimativa'!I13&lt;='DADOS e Estimativa'!$V13),'DADOS e Estimativa'!I13,"excluído*"),"")</f>
        <v/>
      </c>
      <c r="J86" s="131" t="str">
        <f>IF('DADOS e Estimativa'!J13&gt;0,IF(AND('DADOS e Estimativa'!$U13&lt;='DADOS e Estimativa'!J13,'DADOS e Estimativa'!J13&lt;='DADOS e Estimativa'!$V13),'DADOS e Estimativa'!J13,"excluído*"),"")</f>
        <v/>
      </c>
      <c r="K86" s="131" t="str">
        <f>IF('DADOS e Estimativa'!K13&gt;0,IF(AND('DADOS e Estimativa'!$U13&lt;='DADOS e Estimativa'!K13,'DADOS e Estimativa'!K13&lt;='DADOS e Estimativa'!$V13),'DADOS e Estimativa'!K13,"excluído*"),"")</f>
        <v>excluído*</v>
      </c>
      <c r="L86" s="131">
        <f>IF('DADOS e Estimativa'!L13&gt;0,IF(AND('DADOS e Estimativa'!$U13&lt;='DADOS e Estimativa'!L13,'DADOS e Estimativa'!L13&lt;='DADOS e Estimativa'!$V13),'DADOS e Estimativa'!L13,"excluído*"),"")</f>
        <v>100</v>
      </c>
      <c r="M86" s="131" t="str">
        <f>IF('DADOS e Estimativa'!M13&gt;0,IF(AND('DADOS e Estimativa'!$U13&lt;='DADOS e Estimativa'!M13,'DADOS e Estimativa'!M13&lt;='DADOS e Estimativa'!$V13),'DADOS e Estimativa'!M13,"excluído*"),"")</f>
        <v/>
      </c>
      <c r="N86" s="131" t="str">
        <f>IF('DADOS e Estimativa'!N13&gt;0,IF(AND('DADOS e Estimativa'!$U13&lt;='DADOS e Estimativa'!N13,'DADOS e Estimativa'!N13&lt;='DADOS e Estimativa'!$V13),'DADOS e Estimativa'!N13,"excluído*"),"")</f>
        <v/>
      </c>
      <c r="O86" s="131" t="str">
        <f>IF('DADOS e Estimativa'!O13&gt;0,IF(AND('DADOS e Estimativa'!$U13&lt;='DADOS e Estimativa'!O13,'DADOS e Estimativa'!O13&lt;='DADOS e Estimativa'!$V13),'DADOS e Estimativa'!O13,"excluído*"),"")</f>
        <v/>
      </c>
      <c r="P86" s="131" t="str">
        <f>IF('DADOS e Estimativa'!P13&gt;0,IF(AND('DADOS e Estimativa'!$U13&lt;='DADOS e Estimativa'!P13,'DADOS e Estimativa'!P13&lt;='DADOS e Estimativa'!$V13),'DADOS e Estimativa'!P13,"excluído*"),"")</f>
        <v/>
      </c>
      <c r="Q86" s="131" t="str">
        <f>IF('DADOS e Estimativa'!Q13&gt;0,IF(AND('DADOS e Estimativa'!$U13&lt;='DADOS e Estimativa'!Q13,'DADOS e Estimativa'!Q13&lt;='DADOS e Estimativa'!$V13),'DADOS e Estimativa'!Q13,"excluído*"),"")</f>
        <v/>
      </c>
      <c r="R86" s="131" t="str">
        <f>IF('DADOS e Estimativa'!R13&gt;0,IF(AND('DADOS e Estimativa'!$U13&lt;='DADOS e Estimativa'!R13,'DADOS e Estimativa'!R13&lt;='DADOS e Estimativa'!$V13),'DADOS e Estimativa'!R13,"excluído*"),"")</f>
        <v/>
      </c>
      <c r="S86" s="132">
        <f t="shared" si="40"/>
        <v>152.5</v>
      </c>
      <c r="T86" s="112"/>
      <c r="U86" s="133">
        <f t="shared" si="41"/>
        <v>305</v>
      </c>
      <c r="V86" s="112"/>
    </row>
    <row r="87" ht="22.5" customHeight="1">
      <c r="A87" s="134">
        <f>IF('DADOS e Estimativa'!A14="","",'DADOS e Estimativa'!A14)</f>
        <v>7</v>
      </c>
      <c r="B87" s="135" t="str">
        <f>IF('DADOS e Estimativa'!B14="","",'DADOS e Estimativa'!B14)</f>
        <v>Manutenção em extintor de Gás Carbônico (carreta) 25 Kg</v>
      </c>
      <c r="C87" s="136">
        <f>IF('DADOS e Estimativa'!C14="","",'DADOS e Estimativa'!C14)</f>
        <v>2</v>
      </c>
      <c r="D87" s="136" t="str">
        <f>IF('DADOS e Estimativa'!D14="","",'DADOS e Estimativa'!D14)</f>
        <v>unid.</v>
      </c>
      <c r="E87" s="137" t="str">
        <f>IF('DADOS e Estimativa'!E14&gt;0,IF(AND('DADOS e Estimativa'!$U14&lt;='DADOS e Estimativa'!E14,'DADOS e Estimativa'!E14&lt;='DADOS e Estimativa'!$V14),'DADOS e Estimativa'!E14,"excluído*"),"")</f>
        <v>excluído*</v>
      </c>
      <c r="F87" s="137">
        <f>IF('DADOS e Estimativa'!F14&gt;0,IF(AND('DADOS e Estimativa'!$U14&lt;='DADOS e Estimativa'!F14,'DADOS e Estimativa'!F14&lt;='DADOS e Estimativa'!$V14),'DADOS e Estimativa'!F14,"excluído*"),"")</f>
        <v>303.5</v>
      </c>
      <c r="G87" s="137" t="str">
        <f>IF('DADOS e Estimativa'!G14&gt;0,IF(AND('DADOS e Estimativa'!$U14&lt;='DADOS e Estimativa'!G14,'DADOS e Estimativa'!G14&lt;='DADOS e Estimativa'!$V14),'DADOS e Estimativa'!G14,"excluído*"),"")</f>
        <v>excluído*</v>
      </c>
      <c r="H87" s="137">
        <f>IF('DADOS e Estimativa'!H14&gt;0,IF(AND('DADOS e Estimativa'!$U14&lt;='DADOS e Estimativa'!H14,'DADOS e Estimativa'!H14&lt;='DADOS e Estimativa'!$V14),'DADOS e Estimativa'!H14,"excluído*"),"")</f>
        <v>250</v>
      </c>
      <c r="I87" s="137" t="str">
        <f>IF('DADOS e Estimativa'!I14&gt;0,IF(AND('DADOS e Estimativa'!$U14&lt;='DADOS e Estimativa'!I14,'DADOS e Estimativa'!I14&lt;='DADOS e Estimativa'!$V14),'DADOS e Estimativa'!I14,"excluído*"),"")</f>
        <v/>
      </c>
      <c r="J87" s="137" t="str">
        <f>IF('DADOS e Estimativa'!J14&gt;0,IF(AND('DADOS e Estimativa'!$U14&lt;='DADOS e Estimativa'!J14,'DADOS e Estimativa'!J14&lt;='DADOS e Estimativa'!$V14),'DADOS e Estimativa'!J14,"excluído*"),"")</f>
        <v/>
      </c>
      <c r="K87" s="137" t="str">
        <f>IF('DADOS e Estimativa'!K14&gt;0,IF(AND('DADOS e Estimativa'!$U14&lt;='DADOS e Estimativa'!K14,'DADOS e Estimativa'!K14&lt;='DADOS e Estimativa'!$V14),'DADOS e Estimativa'!K14,"excluído*"),"")</f>
        <v/>
      </c>
      <c r="L87" s="137">
        <f>IF('DADOS e Estimativa'!L14&gt;0,IF(AND('DADOS e Estimativa'!$U14&lt;='DADOS e Estimativa'!L14,'DADOS e Estimativa'!L14&lt;='DADOS e Estimativa'!$V14),'DADOS e Estimativa'!L14,"excluído*"),"")</f>
        <v>262</v>
      </c>
      <c r="M87" s="137">
        <f>IF('DADOS e Estimativa'!M14&gt;0,IF(AND('DADOS e Estimativa'!$U14&lt;='DADOS e Estimativa'!M14,'DADOS e Estimativa'!M14&lt;='DADOS e Estimativa'!$V14),'DADOS e Estimativa'!M14,"excluído*"),"")</f>
        <v>268</v>
      </c>
      <c r="N87" s="137" t="str">
        <f>IF('DADOS e Estimativa'!N14&gt;0,IF(AND('DADOS e Estimativa'!$U14&lt;='DADOS e Estimativa'!N14,'DADOS e Estimativa'!N14&lt;='DADOS e Estimativa'!$V14),'DADOS e Estimativa'!N14,"excluído*"),"")</f>
        <v/>
      </c>
      <c r="O87" s="137" t="str">
        <f>IF('DADOS e Estimativa'!O14&gt;0,IF(AND('DADOS e Estimativa'!$U14&lt;='DADOS e Estimativa'!O14,'DADOS e Estimativa'!O14&lt;='DADOS e Estimativa'!$V14),'DADOS e Estimativa'!O14,"excluído*"),"")</f>
        <v/>
      </c>
      <c r="P87" s="137" t="str">
        <f>IF('DADOS e Estimativa'!P14&gt;0,IF(AND('DADOS e Estimativa'!$U14&lt;='DADOS e Estimativa'!P14,'DADOS e Estimativa'!P14&lt;='DADOS e Estimativa'!$V14),'DADOS e Estimativa'!P14,"excluído*"),"")</f>
        <v/>
      </c>
      <c r="Q87" s="137" t="str">
        <f>IF('DADOS e Estimativa'!Q14&gt;0,IF(AND('DADOS e Estimativa'!$U14&lt;='DADOS e Estimativa'!Q14,'DADOS e Estimativa'!Q14&lt;='DADOS e Estimativa'!$V14),'DADOS e Estimativa'!Q14,"excluído*"),"")</f>
        <v/>
      </c>
      <c r="R87" s="137" t="str">
        <f>IF('DADOS e Estimativa'!R14&gt;0,IF(AND('DADOS e Estimativa'!$U14&lt;='DADOS e Estimativa'!R14,'DADOS e Estimativa'!R14&lt;='DADOS e Estimativa'!$V14),'DADOS e Estimativa'!R14,"excluído*"),"")</f>
        <v/>
      </c>
      <c r="S87" s="138">
        <f t="shared" si="40"/>
        <v>270.88</v>
      </c>
      <c r="T87" s="139"/>
      <c r="U87" s="140">
        <f t="shared" si="41"/>
        <v>541.76</v>
      </c>
      <c r="V87" s="139"/>
    </row>
    <row r="88" ht="19.5" customHeight="1">
      <c r="A88" s="128">
        <f>IF('DADOS e Estimativa'!A15="","",'DADOS e Estimativa'!A15)</f>
        <v>8</v>
      </c>
      <c r="B88" s="129" t="str">
        <f>IF('DADOS e Estimativa'!B15="","",'DADOS e Estimativa'!B15)</f>
        <v>Manutenção em extintor de  Pó Químico Seco 50 Kg</v>
      </c>
      <c r="C88" s="130">
        <f>IF('DADOS e Estimativa'!C15="","",'DADOS e Estimativa'!C15)</f>
        <v>2</v>
      </c>
      <c r="D88" s="130" t="str">
        <f>IF('DADOS e Estimativa'!D15="","",'DADOS e Estimativa'!D15)</f>
        <v>unid.</v>
      </c>
      <c r="E88" s="131">
        <f>IF('DADOS e Estimativa'!E15&gt;0,IF(AND('DADOS e Estimativa'!$U15&lt;='DADOS e Estimativa'!E15,'DADOS e Estimativa'!E15&lt;='DADOS e Estimativa'!$V15),'DADOS e Estimativa'!E15,"excluído*"),"")</f>
        <v>400</v>
      </c>
      <c r="F88" s="131">
        <f>IF('DADOS e Estimativa'!F15&gt;0,IF(AND('DADOS e Estimativa'!$U15&lt;='DADOS e Estimativa'!F15,'DADOS e Estimativa'!F15&lt;='DADOS e Estimativa'!$V15),'DADOS e Estimativa'!F15,"excluído*"),"")</f>
        <v>474.5</v>
      </c>
      <c r="G88" s="131" t="str">
        <f>IF('DADOS e Estimativa'!G15&gt;0,IF(AND('DADOS e Estimativa'!$U15&lt;='DADOS e Estimativa'!G15,'DADOS e Estimativa'!G15&lt;='DADOS e Estimativa'!$V15),'DADOS e Estimativa'!G15,"excluído*"),"")</f>
        <v>excluído*</v>
      </c>
      <c r="H88" s="131">
        <f>IF('DADOS e Estimativa'!H15&gt;0,IF(AND('DADOS e Estimativa'!$U15&lt;='DADOS e Estimativa'!H15,'DADOS e Estimativa'!H15&lt;='DADOS e Estimativa'!$V15),'DADOS e Estimativa'!H15,"excluído*"),"")</f>
        <v>350</v>
      </c>
      <c r="I88" s="131">
        <f>IF('DADOS e Estimativa'!I15&gt;0,IF(AND('DADOS e Estimativa'!$U15&lt;='DADOS e Estimativa'!I15,'DADOS e Estimativa'!I15&lt;='DADOS e Estimativa'!$V15),'DADOS e Estimativa'!I15,"excluído*"),"")</f>
        <v>300</v>
      </c>
      <c r="J88" s="131" t="str">
        <f>IF('DADOS e Estimativa'!J15&gt;0,IF(AND('DADOS e Estimativa'!$U15&lt;='DADOS e Estimativa'!J15,'DADOS e Estimativa'!J15&lt;='DADOS e Estimativa'!$V15),'DADOS e Estimativa'!J15,"excluído*"),"")</f>
        <v>excluído*</v>
      </c>
      <c r="K88" s="131" t="str">
        <f>IF('DADOS e Estimativa'!K15&gt;0,IF(AND('DADOS e Estimativa'!$U15&lt;='DADOS e Estimativa'!K15,'DADOS e Estimativa'!K15&lt;='DADOS e Estimativa'!$V15),'DADOS e Estimativa'!K15,"excluído*"),"")</f>
        <v/>
      </c>
      <c r="L88" s="131" t="str">
        <f>IF('DADOS e Estimativa'!L15&gt;0,IF(AND('DADOS e Estimativa'!$U15&lt;='DADOS e Estimativa'!L15,'DADOS e Estimativa'!L15&lt;='DADOS e Estimativa'!$V15),'DADOS e Estimativa'!L15,"excluído*"),"")</f>
        <v/>
      </c>
      <c r="M88" s="131" t="str">
        <f>IF('DADOS e Estimativa'!M15&gt;0,IF(AND('DADOS e Estimativa'!$U15&lt;='DADOS e Estimativa'!M15,'DADOS e Estimativa'!M15&lt;='DADOS e Estimativa'!$V15),'DADOS e Estimativa'!M15,"excluído*"),"")</f>
        <v/>
      </c>
      <c r="N88" s="131" t="str">
        <f>IF('DADOS e Estimativa'!N15&gt;0,IF(AND('DADOS e Estimativa'!$U15&lt;='DADOS e Estimativa'!N15,'DADOS e Estimativa'!N15&lt;='DADOS e Estimativa'!$V15),'DADOS e Estimativa'!N15,"excluído*"),"")</f>
        <v/>
      </c>
      <c r="O88" s="131" t="str">
        <f>IF('DADOS e Estimativa'!O15&gt;0,IF(AND('DADOS e Estimativa'!$U15&lt;='DADOS e Estimativa'!O15,'DADOS e Estimativa'!O15&lt;='DADOS e Estimativa'!$V15),'DADOS e Estimativa'!O15,"excluído*"),"")</f>
        <v/>
      </c>
      <c r="P88" s="131" t="str">
        <f>IF('DADOS e Estimativa'!P15&gt;0,IF(AND('DADOS e Estimativa'!$U15&lt;='DADOS e Estimativa'!P15,'DADOS e Estimativa'!P15&lt;='DADOS e Estimativa'!$V15),'DADOS e Estimativa'!P15,"excluído*"),"")</f>
        <v/>
      </c>
      <c r="Q88" s="131" t="str">
        <f>IF('DADOS e Estimativa'!Q15&gt;0,IF(AND('DADOS e Estimativa'!$U15&lt;='DADOS e Estimativa'!Q15,'DADOS e Estimativa'!Q15&lt;='DADOS e Estimativa'!$V15),'DADOS e Estimativa'!Q15,"excluído*"),"")</f>
        <v/>
      </c>
      <c r="R88" s="131" t="str">
        <f>IF('DADOS e Estimativa'!R15&gt;0,IF(AND('DADOS e Estimativa'!$U15&lt;='DADOS e Estimativa'!R15,'DADOS e Estimativa'!R15&lt;='DADOS e Estimativa'!$V15),'DADOS e Estimativa'!R15,"excluído*"),"")</f>
        <v/>
      </c>
      <c r="S88" s="132">
        <f t="shared" si="40"/>
        <v>381.13</v>
      </c>
      <c r="T88" s="112"/>
      <c r="U88" s="133">
        <f t="shared" si="41"/>
        <v>762.26</v>
      </c>
      <c r="V88" s="112"/>
    </row>
    <row r="89" ht="19.5" customHeight="1">
      <c r="A89" s="134">
        <f>IF('DADOS e Estimativa'!A16="","",'DADOS e Estimativa'!A16)</f>
        <v>9</v>
      </c>
      <c r="B89" s="135" t="str">
        <f>IF('DADOS e Estimativa'!B16="","",'DADOS e Estimativa'!B16)</f>
        <v>Manutenção em extintor de Espuma 50 L</v>
      </c>
      <c r="C89" s="136">
        <f>IF('DADOS e Estimativa'!C16="","",'DADOS e Estimativa'!C16)</f>
        <v>3</v>
      </c>
      <c r="D89" s="136" t="str">
        <f>IF('DADOS e Estimativa'!D16="","",'DADOS e Estimativa'!D16)</f>
        <v>unid.</v>
      </c>
      <c r="E89" s="137">
        <f>IF('DADOS e Estimativa'!E16&gt;0,IF(AND('DADOS e Estimativa'!$U16&lt;='DADOS e Estimativa'!E16,'DADOS e Estimativa'!E16&lt;='DADOS e Estimativa'!$V16),'DADOS e Estimativa'!E16,"excluído*"),"")</f>
        <v>400</v>
      </c>
      <c r="F89" s="137">
        <f>IF('DADOS e Estimativa'!F16&gt;0,IF(AND('DADOS e Estimativa'!$U16&lt;='DADOS e Estimativa'!F16,'DADOS e Estimativa'!F16&lt;='DADOS e Estimativa'!$V16),'DADOS e Estimativa'!F16,"excluído*"),"")</f>
        <v>227.5</v>
      </c>
      <c r="G89" s="137" t="str">
        <f>IF('DADOS e Estimativa'!G16&gt;0,IF(AND('DADOS e Estimativa'!$U16&lt;='DADOS e Estimativa'!G16,'DADOS e Estimativa'!G16&lt;='DADOS e Estimativa'!$V16),'DADOS e Estimativa'!G16,"excluído*"),"")</f>
        <v>excluído*</v>
      </c>
      <c r="H89" s="137">
        <f>IF('DADOS e Estimativa'!H16&gt;0,IF(AND('DADOS e Estimativa'!$U16&lt;='DADOS e Estimativa'!H16,'DADOS e Estimativa'!H16&lt;='DADOS e Estimativa'!$V16),'DADOS e Estimativa'!H16,"excluído*"),"")</f>
        <v>380</v>
      </c>
      <c r="I89" s="137">
        <f>IF('DADOS e Estimativa'!I16&gt;0,IF(AND('DADOS e Estimativa'!$U16&lt;='DADOS e Estimativa'!I16,'DADOS e Estimativa'!I16&lt;='DADOS e Estimativa'!$V16),'DADOS e Estimativa'!I16,"excluído*"),"")</f>
        <v>300</v>
      </c>
      <c r="J89" s="137" t="str">
        <f>IF('DADOS e Estimativa'!J16&gt;0,IF(AND('DADOS e Estimativa'!$U16&lt;='DADOS e Estimativa'!J16,'DADOS e Estimativa'!J16&lt;='DADOS e Estimativa'!$V16),'DADOS e Estimativa'!J16,"excluído*"),"")</f>
        <v/>
      </c>
      <c r="K89" s="137">
        <f>IF('DADOS e Estimativa'!K16&gt;0,IF(AND('DADOS e Estimativa'!$U16&lt;='DADOS e Estimativa'!K16,'DADOS e Estimativa'!K16&lt;='DADOS e Estimativa'!$V16),'DADOS e Estimativa'!K16,"excluído*"),"")</f>
        <v>220</v>
      </c>
      <c r="L89" s="137" t="str">
        <f>IF('DADOS e Estimativa'!L16&gt;0,IF(AND('DADOS e Estimativa'!$U16&lt;='DADOS e Estimativa'!L16,'DADOS e Estimativa'!L16&lt;='DADOS e Estimativa'!$V16),'DADOS e Estimativa'!L16,"excluído*"),"")</f>
        <v/>
      </c>
      <c r="M89" s="137" t="str">
        <f>IF('DADOS e Estimativa'!M16&gt;0,IF(AND('DADOS e Estimativa'!$U16&lt;='DADOS e Estimativa'!M16,'DADOS e Estimativa'!M16&lt;='DADOS e Estimativa'!$V16),'DADOS e Estimativa'!M16,"excluído*"),"")</f>
        <v/>
      </c>
      <c r="N89" s="137" t="str">
        <f>IF('DADOS e Estimativa'!N16&gt;0,IF(AND('DADOS e Estimativa'!$U16&lt;='DADOS e Estimativa'!N16,'DADOS e Estimativa'!N16&lt;='DADOS e Estimativa'!$V16),'DADOS e Estimativa'!N16,"excluído*"),"")</f>
        <v/>
      </c>
      <c r="O89" s="137" t="str">
        <f>IF('DADOS e Estimativa'!O16&gt;0,IF(AND('DADOS e Estimativa'!$U16&lt;='DADOS e Estimativa'!O16,'DADOS e Estimativa'!O16&lt;='DADOS e Estimativa'!$V16),'DADOS e Estimativa'!O16,"excluído*"),"")</f>
        <v/>
      </c>
      <c r="P89" s="137" t="str">
        <f>IF('DADOS e Estimativa'!P16&gt;0,IF(AND('DADOS e Estimativa'!$U16&lt;='DADOS e Estimativa'!P16,'DADOS e Estimativa'!P16&lt;='DADOS e Estimativa'!$V16),'DADOS e Estimativa'!P16,"excluído*"),"")</f>
        <v/>
      </c>
      <c r="Q89" s="137" t="str">
        <f>IF('DADOS e Estimativa'!Q16&gt;0,IF(AND('DADOS e Estimativa'!$U16&lt;='DADOS e Estimativa'!Q16,'DADOS e Estimativa'!Q16&lt;='DADOS e Estimativa'!$V16),'DADOS e Estimativa'!Q16,"excluído*"),"")</f>
        <v/>
      </c>
      <c r="R89" s="137" t="str">
        <f>IF('DADOS e Estimativa'!R16&gt;0,IF(AND('DADOS e Estimativa'!$U16&lt;='DADOS e Estimativa'!R16,'DADOS e Estimativa'!R16&lt;='DADOS e Estimativa'!$V16),'DADOS e Estimativa'!R16,"excluído*"),"")</f>
        <v/>
      </c>
      <c r="S89" s="138">
        <f t="shared" si="40"/>
        <v>305.5</v>
      </c>
      <c r="T89" s="139"/>
      <c r="U89" s="140">
        <f t="shared" si="41"/>
        <v>916.5</v>
      </c>
      <c r="V89" s="139"/>
    </row>
    <row r="90" ht="19.5" customHeight="1">
      <c r="A90" s="128">
        <f>IF('DADOS e Estimativa'!A17="","",'DADOS e Estimativa'!A17)</f>
        <v>10</v>
      </c>
      <c r="B90" s="141" t="str">
        <f>IF('DADOS e Estimativa'!B17="","",'DADOS e Estimativa'!B17)</f>
        <v>Testes Hidrostáticos em Mangueiras de 15 m</v>
      </c>
      <c r="C90" s="142">
        <f>IF('DADOS e Estimativa'!C17="","",'DADOS e Estimativa'!C17)</f>
        <v>182</v>
      </c>
      <c r="D90" s="142" t="str">
        <f>IF('DADOS e Estimativa'!D17="","",'DADOS e Estimativa'!D17)</f>
        <v>unid.</v>
      </c>
      <c r="E90" s="143">
        <f>IF('DADOS e Estimativa'!E17&gt;0,IF(AND('DADOS e Estimativa'!$U17&lt;='DADOS e Estimativa'!E17,'DADOS e Estimativa'!E17&lt;='DADOS e Estimativa'!$V17),'DADOS e Estimativa'!E17,"excluído*"),"")</f>
        <v>35</v>
      </c>
      <c r="F90" s="143">
        <f>IF('DADOS e Estimativa'!F17&gt;0,IF(AND('DADOS e Estimativa'!$U17&lt;='DADOS e Estimativa'!F17,'DADOS e Estimativa'!F17&lt;='DADOS e Estimativa'!$V17),'DADOS e Estimativa'!F17,"excluído*"),"")</f>
        <v>25</v>
      </c>
      <c r="G90" s="143" t="str">
        <f>IF('DADOS e Estimativa'!G17&gt;0,IF(AND('DADOS e Estimativa'!$U17&lt;='DADOS e Estimativa'!G17,'DADOS e Estimativa'!G17&lt;='DADOS e Estimativa'!$V17),'DADOS e Estimativa'!G17,"excluído*"),"")</f>
        <v>excluído*</v>
      </c>
      <c r="H90" s="143">
        <f>IF('DADOS e Estimativa'!H17&gt;0,IF(AND('DADOS e Estimativa'!$U17&lt;='DADOS e Estimativa'!H17,'DADOS e Estimativa'!H17&lt;='DADOS e Estimativa'!$V17),'DADOS e Estimativa'!H17,"excluído*"),"")</f>
        <v>35</v>
      </c>
      <c r="I90" s="143" t="str">
        <f>IF('DADOS e Estimativa'!I17&gt;0,IF(AND('DADOS e Estimativa'!$U17&lt;='DADOS e Estimativa'!I17,'DADOS e Estimativa'!I17&lt;='DADOS e Estimativa'!$V17),'DADOS e Estimativa'!I17,"excluído*"),"")</f>
        <v>excluído*</v>
      </c>
      <c r="J90" s="143" t="str">
        <f>IF('DADOS e Estimativa'!J17&gt;0,IF(AND('DADOS e Estimativa'!$U17&lt;='DADOS e Estimativa'!J17,'DADOS e Estimativa'!J17&lt;='DADOS e Estimativa'!$V17),'DADOS e Estimativa'!J17,"excluído*"),"")</f>
        <v/>
      </c>
      <c r="K90" s="143" t="str">
        <f>IF('DADOS e Estimativa'!K17&gt;0,IF(AND('DADOS e Estimativa'!$U17&lt;='DADOS e Estimativa'!K17,'DADOS e Estimativa'!K17&lt;='DADOS e Estimativa'!$V17),'DADOS e Estimativa'!K17,"excluído*"),"")</f>
        <v/>
      </c>
      <c r="L90" s="143">
        <f>IF('DADOS e Estimativa'!L17&gt;0,IF(AND('DADOS e Estimativa'!$U17&lt;='DADOS e Estimativa'!L17,'DADOS e Estimativa'!L17&lt;='DADOS e Estimativa'!$V17),'DADOS e Estimativa'!L17,"excluído*"),"")</f>
        <v>27.94</v>
      </c>
      <c r="M90" s="143">
        <f>IF('DADOS e Estimativa'!M17&gt;0,IF(AND('DADOS e Estimativa'!$U17&lt;='DADOS e Estimativa'!M17,'DADOS e Estimativa'!M17&lt;='DADOS e Estimativa'!$V17),'DADOS e Estimativa'!M17,"excluído*"),"")</f>
        <v>20</v>
      </c>
      <c r="N90" s="143" t="str">
        <f>IF('DADOS e Estimativa'!N17&gt;0,IF(AND('DADOS e Estimativa'!$U17&lt;='DADOS e Estimativa'!N17,'DADOS e Estimativa'!N17&lt;='DADOS e Estimativa'!$V17),'DADOS e Estimativa'!N17,"excluído*"),"")</f>
        <v/>
      </c>
      <c r="O90" s="143" t="str">
        <f>IF('DADOS e Estimativa'!O17&gt;0,IF(AND('DADOS e Estimativa'!$U17&lt;='DADOS e Estimativa'!O17,'DADOS e Estimativa'!O17&lt;='DADOS e Estimativa'!$V17),'DADOS e Estimativa'!O17,"excluído*"),"")</f>
        <v/>
      </c>
      <c r="P90" s="143" t="str">
        <f>IF('DADOS e Estimativa'!P17&gt;0,IF(AND('DADOS e Estimativa'!$U17&lt;='DADOS e Estimativa'!P17,'DADOS e Estimativa'!P17&lt;='DADOS e Estimativa'!$V17),'DADOS e Estimativa'!P17,"excluído*"),"")</f>
        <v/>
      </c>
      <c r="Q90" s="143" t="str">
        <f>IF('DADOS e Estimativa'!Q17&gt;0,IF(AND('DADOS e Estimativa'!$U17&lt;='DADOS e Estimativa'!Q17,'DADOS e Estimativa'!Q17&lt;='DADOS e Estimativa'!$V17),'DADOS e Estimativa'!Q17,"excluído*"),"")</f>
        <v/>
      </c>
      <c r="R90" s="143" t="str">
        <f>IF('DADOS e Estimativa'!R17&gt;0,IF(AND('DADOS e Estimativa'!$U17&lt;='DADOS e Estimativa'!R17,'DADOS e Estimativa'!R17&lt;='DADOS e Estimativa'!$V17),'DADOS e Estimativa'!R17,"excluído*"),"")</f>
        <v/>
      </c>
      <c r="S90" s="144">
        <f t="shared" si="40"/>
        <v>28.59</v>
      </c>
      <c r="T90" s="112"/>
      <c r="U90" s="145">
        <f t="shared" si="41"/>
        <v>5203.38</v>
      </c>
      <c r="V90" s="112"/>
    </row>
    <row r="91" ht="19.5" customHeight="1">
      <c r="A91" s="134">
        <f>IF('DADOS e Estimativa'!A18="","",'DADOS e Estimativa'!A18)</f>
        <v>11</v>
      </c>
      <c r="B91" s="135" t="str">
        <f>IF('DADOS e Estimativa'!B18="","",'DADOS e Estimativa'!B18)</f>
        <v>Testes Hidrostáticos em Mangueiras de 30 m</v>
      </c>
      <c r="C91" s="136">
        <f>IF('DADOS e Estimativa'!C18="","",'DADOS e Estimativa'!C18)</f>
        <v>17</v>
      </c>
      <c r="D91" s="136" t="str">
        <f>IF('DADOS e Estimativa'!D18="","",'DADOS e Estimativa'!D18)</f>
        <v>unid.</v>
      </c>
      <c r="E91" s="137">
        <f>IF('DADOS e Estimativa'!E18&gt;0,IF(AND('DADOS e Estimativa'!$U18&lt;='DADOS e Estimativa'!E18,'DADOS e Estimativa'!E18&lt;='DADOS e Estimativa'!$V18),'DADOS e Estimativa'!E18,"excluído*"),"")</f>
        <v>35</v>
      </c>
      <c r="F91" s="137">
        <f>IF('DADOS e Estimativa'!F18&gt;0,IF(AND('DADOS e Estimativa'!$U18&lt;='DADOS e Estimativa'!F18,'DADOS e Estimativa'!F18&lt;='DADOS e Estimativa'!$V18),'DADOS e Estimativa'!F18,"excluído*"),"")</f>
        <v>25</v>
      </c>
      <c r="G91" s="137" t="str">
        <f>IF('DADOS e Estimativa'!G18&gt;0,IF(AND('DADOS e Estimativa'!$U18&lt;='DADOS e Estimativa'!G18,'DADOS e Estimativa'!G18&lt;='DADOS e Estimativa'!$V18),'DADOS e Estimativa'!G18,"excluído*"),"")</f>
        <v>excluído*</v>
      </c>
      <c r="H91" s="137">
        <f>IF('DADOS e Estimativa'!H18&gt;0,IF(AND('DADOS e Estimativa'!$U18&lt;='DADOS e Estimativa'!H18,'DADOS e Estimativa'!H18&lt;='DADOS e Estimativa'!$V18),'DADOS e Estimativa'!H18,"excluído*"),"")</f>
        <v>35</v>
      </c>
      <c r="I91" s="137" t="str">
        <f>IF('DADOS e Estimativa'!I18&gt;0,IF(AND('DADOS e Estimativa'!$U18&lt;='DADOS e Estimativa'!I18,'DADOS e Estimativa'!I18&lt;='DADOS e Estimativa'!$V18),'DADOS e Estimativa'!I18,"excluído*"),"")</f>
        <v>excluído*</v>
      </c>
      <c r="J91" s="137" t="str">
        <f>IF('DADOS e Estimativa'!J18&gt;0,IF(AND('DADOS e Estimativa'!$U18&lt;='DADOS e Estimativa'!J18,'DADOS e Estimativa'!J18&lt;='DADOS e Estimativa'!$V18),'DADOS e Estimativa'!J18,"excluído*"),"")</f>
        <v/>
      </c>
      <c r="K91" s="137" t="str">
        <f>IF('DADOS e Estimativa'!K18&gt;0,IF(AND('DADOS e Estimativa'!$U18&lt;='DADOS e Estimativa'!K18,'DADOS e Estimativa'!K18&lt;='DADOS e Estimativa'!$V18),'DADOS e Estimativa'!K18,"excluído*"),"")</f>
        <v/>
      </c>
      <c r="L91" s="137">
        <f>IF('DADOS e Estimativa'!L18&gt;0,IF(AND('DADOS e Estimativa'!$U18&lt;='DADOS e Estimativa'!L18,'DADOS e Estimativa'!L18&lt;='DADOS e Estimativa'!$V18),'DADOS e Estimativa'!L18,"excluído*"),"")</f>
        <v>29</v>
      </c>
      <c r="M91" s="137">
        <f>IF('DADOS e Estimativa'!M18&gt;0,IF(AND('DADOS e Estimativa'!$U18&lt;='DADOS e Estimativa'!M18,'DADOS e Estimativa'!M18&lt;='DADOS e Estimativa'!$V18),'DADOS e Estimativa'!M18,"excluído*"),"")</f>
        <v>29.25</v>
      </c>
      <c r="N91" s="137" t="str">
        <f>IF('DADOS e Estimativa'!N18&gt;0,IF(AND('DADOS e Estimativa'!$U18&lt;='DADOS e Estimativa'!N18,'DADOS e Estimativa'!N18&lt;='DADOS e Estimativa'!$V18),'DADOS e Estimativa'!N18,"excluído*"),"")</f>
        <v/>
      </c>
      <c r="O91" s="137" t="str">
        <f>IF('DADOS e Estimativa'!O18&gt;0,IF(AND('DADOS e Estimativa'!$U18&lt;='DADOS e Estimativa'!O18,'DADOS e Estimativa'!O18&lt;='DADOS e Estimativa'!$V18),'DADOS e Estimativa'!O18,"excluído*"),"")</f>
        <v/>
      </c>
      <c r="P91" s="137" t="str">
        <f>IF('DADOS e Estimativa'!P18&gt;0,IF(AND('DADOS e Estimativa'!$U18&lt;='DADOS e Estimativa'!P18,'DADOS e Estimativa'!P18&lt;='DADOS e Estimativa'!$V18),'DADOS e Estimativa'!P18,"excluído*"),"")</f>
        <v/>
      </c>
      <c r="Q91" s="137" t="str">
        <f>IF('DADOS e Estimativa'!Q18&gt;0,IF(AND('DADOS e Estimativa'!$U18&lt;='DADOS e Estimativa'!Q18,'DADOS e Estimativa'!Q18&lt;='DADOS e Estimativa'!$V18),'DADOS e Estimativa'!Q18,"excluído*"),"")</f>
        <v/>
      </c>
      <c r="R91" s="137" t="str">
        <f>IF('DADOS e Estimativa'!R18&gt;0,IF(AND('DADOS e Estimativa'!$U18&lt;='DADOS e Estimativa'!R18,'DADOS e Estimativa'!R18&lt;='DADOS e Estimativa'!$V18),'DADOS e Estimativa'!R18,"excluído*"),"")</f>
        <v/>
      </c>
      <c r="S91" s="138">
        <f t="shared" si="40"/>
        <v>30.65</v>
      </c>
      <c r="T91" s="139"/>
      <c r="U91" s="140">
        <f t="shared" si="41"/>
        <v>521.05</v>
      </c>
      <c r="V91" s="139"/>
    </row>
    <row r="92" ht="12.75" customHeight="1">
      <c r="A92" s="146"/>
      <c r="B92" s="85" t="str">
        <f>B19</f>
        <v>Circunscrição II (Grupo II)</v>
      </c>
      <c r="C92" s="85"/>
      <c r="D92" s="85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147"/>
      <c r="T92" s="147"/>
      <c r="U92" s="148">
        <f>SUM(U93:U99)</f>
        <v>7015.49</v>
      </c>
      <c r="V92" s="149"/>
    </row>
    <row r="93" ht="19.5" customHeight="1">
      <c r="A93" s="121">
        <f>IF('DADOS e Estimativa'!A20="","",'DADOS e Estimativa'!A20)</f>
        <v>12</v>
      </c>
      <c r="B93" s="122" t="str">
        <f>IF('DADOS e Estimativa'!B20="","",'DADOS e Estimativa'!B20)</f>
        <v>Manutenção em extintor de Água Pressurizada 10 L</v>
      </c>
      <c r="C93" s="123">
        <f>IF('DADOS e Estimativa'!C20="","",'DADOS e Estimativa'!C20)</f>
        <v>44</v>
      </c>
      <c r="D93" s="123" t="str">
        <f>IF('DADOS e Estimativa'!D20="","",'DADOS e Estimativa'!D20)</f>
        <v>unid.</v>
      </c>
      <c r="E93" s="124">
        <f>IF('DADOS e Estimativa'!E20&gt;0,IF(AND('DADOS e Estimativa'!$U20&lt;='DADOS e Estimativa'!E20,'DADOS e Estimativa'!E20&lt;='DADOS e Estimativa'!$V20),'DADOS e Estimativa'!E20,"excluído*"),"")</f>
        <v>50</v>
      </c>
      <c r="F93" s="124">
        <f>IF('DADOS e Estimativa'!F20&gt;0,IF(AND('DADOS e Estimativa'!$U20&lt;='DADOS e Estimativa'!F20,'DADOS e Estimativa'!F20&lt;='DADOS e Estimativa'!$V20),'DADOS e Estimativa'!F20,"excluído*"),"")</f>
        <v>33.15</v>
      </c>
      <c r="G93" s="124" t="str">
        <f>IF('DADOS e Estimativa'!G20&gt;0,IF(AND('DADOS e Estimativa'!$U20&lt;='DADOS e Estimativa'!G20,'DADOS e Estimativa'!G20&lt;='DADOS e Estimativa'!$V20),'DADOS e Estimativa'!G20,"excluído*"),"")</f>
        <v>excluído*</v>
      </c>
      <c r="H93" s="124">
        <f>IF('DADOS e Estimativa'!H20&gt;0,IF(AND('DADOS e Estimativa'!$U20&lt;='DADOS e Estimativa'!H20,'DADOS e Estimativa'!H20&lt;='DADOS e Estimativa'!$V20),'DADOS e Estimativa'!H20,"excluído*"),"")</f>
        <v>40</v>
      </c>
      <c r="I93" s="124">
        <f>IF('DADOS e Estimativa'!I20&gt;0,IF(AND('DADOS e Estimativa'!$U20&lt;='DADOS e Estimativa'!I20,'DADOS e Estimativa'!I20&lt;='DADOS e Estimativa'!$V20),'DADOS e Estimativa'!I20,"excluído*"),"")</f>
        <v>19</v>
      </c>
      <c r="J93" s="124">
        <f>IF('DADOS e Estimativa'!J20&gt;0,IF(AND('DADOS e Estimativa'!$U20&lt;='DADOS e Estimativa'!J20,'DADOS e Estimativa'!J20&lt;='DADOS e Estimativa'!$V20),'DADOS e Estimativa'!J20,"excluído*"),"")</f>
        <v>17</v>
      </c>
      <c r="K93" s="124">
        <f>IF('DADOS e Estimativa'!K20&gt;0,IF(AND('DADOS e Estimativa'!$U20&lt;='DADOS e Estimativa'!K20,'DADOS e Estimativa'!K20&lt;='DADOS e Estimativa'!$V20),'DADOS e Estimativa'!K20,"excluído*"),"")</f>
        <v>18</v>
      </c>
      <c r="L93" s="124" t="str">
        <f>IF('DADOS e Estimativa'!L20&gt;0,IF(AND('DADOS e Estimativa'!$U20&lt;='DADOS e Estimativa'!L20,'DADOS e Estimativa'!L20&lt;='DADOS e Estimativa'!$V20),'DADOS e Estimativa'!L20,"excluído*"),"")</f>
        <v/>
      </c>
      <c r="M93" s="124" t="str">
        <f>IF('DADOS e Estimativa'!M20&gt;0,IF(AND('DADOS e Estimativa'!$U20&lt;='DADOS e Estimativa'!M20,'DADOS e Estimativa'!M20&lt;='DADOS e Estimativa'!$V20),'DADOS e Estimativa'!M20,"excluído*"),"")</f>
        <v/>
      </c>
      <c r="N93" s="124" t="str">
        <f>IF('DADOS e Estimativa'!N20&gt;0,IF(AND('DADOS e Estimativa'!$U20&lt;='DADOS e Estimativa'!N20,'DADOS e Estimativa'!N20&lt;='DADOS e Estimativa'!$V20),'DADOS e Estimativa'!N20,"excluído*"),"")</f>
        <v/>
      </c>
      <c r="O93" s="124" t="str">
        <f>IF('DADOS e Estimativa'!O20&gt;0,IF(AND('DADOS e Estimativa'!$U20&lt;='DADOS e Estimativa'!O20,'DADOS e Estimativa'!O20&lt;='DADOS e Estimativa'!$V20),'DADOS e Estimativa'!O20,"excluído*"),"")</f>
        <v/>
      </c>
      <c r="P93" s="124" t="str">
        <f>IF('DADOS e Estimativa'!P20&gt;0,IF(AND('DADOS e Estimativa'!$U20&lt;='DADOS e Estimativa'!P20,'DADOS e Estimativa'!P20&lt;='DADOS e Estimativa'!$V20),'DADOS e Estimativa'!P20,"excluído*"),"")</f>
        <v/>
      </c>
      <c r="Q93" s="124" t="str">
        <f>IF('DADOS e Estimativa'!Q20&gt;0,IF(AND('DADOS e Estimativa'!$U20&lt;='DADOS e Estimativa'!Q20,'DADOS e Estimativa'!Q20&lt;='DADOS e Estimativa'!$V20),'DADOS e Estimativa'!Q20,"excluído*"),"")</f>
        <v/>
      </c>
      <c r="R93" s="124" t="str">
        <f>IF('DADOS e Estimativa'!R20&gt;0,IF(AND('DADOS e Estimativa'!$U20&lt;='DADOS e Estimativa'!R20,'DADOS e Estimativa'!R20&lt;='DADOS e Estimativa'!$V20),'DADOS e Estimativa'!R20,"excluído*"),"")</f>
        <v/>
      </c>
      <c r="S93" s="125">
        <f t="shared" ref="S93:S99" si="42">IF(SUM(E93:R93)&gt;0,ROUND(AVERAGE(E93:R93),2),"")</f>
        <v>29.53</v>
      </c>
      <c r="T93" s="126"/>
      <c r="U93" s="127">
        <f t="shared" ref="U93:U99" si="43">IF(S93&lt;&gt;"",S93*C93,"")</f>
        <v>1299.32</v>
      </c>
      <c r="V93" s="126"/>
    </row>
    <row r="94" ht="19.5" customHeight="1">
      <c r="A94" s="128">
        <f>IF('DADOS e Estimativa'!A21="","",'DADOS e Estimativa'!A21)</f>
        <v>13</v>
      </c>
      <c r="B94" s="129" t="str">
        <f>IF('DADOS e Estimativa'!B21="","",'DADOS e Estimativa'!B21)</f>
        <v>Manutenção em extintor de Gás Carbônico 06 Kg</v>
      </c>
      <c r="C94" s="130">
        <f>IF('DADOS e Estimativa'!C21="","",'DADOS e Estimativa'!C21)</f>
        <v>22</v>
      </c>
      <c r="D94" s="130" t="str">
        <f>IF('DADOS e Estimativa'!D21="","",'DADOS e Estimativa'!D21)</f>
        <v>unid.</v>
      </c>
      <c r="E94" s="131">
        <f>IF('DADOS e Estimativa'!E21&gt;0,IF(AND('DADOS e Estimativa'!$U21&lt;='DADOS e Estimativa'!E21,'DADOS e Estimativa'!E21&lt;='DADOS e Estimativa'!$V21),'DADOS e Estimativa'!E21,"excluído*"),"")</f>
        <v>70</v>
      </c>
      <c r="F94" s="131" t="str">
        <f>IF('DADOS e Estimativa'!F21&gt;0,IF(AND('DADOS e Estimativa'!$U21&lt;='DADOS e Estimativa'!F21,'DADOS e Estimativa'!F21&lt;='DADOS e Estimativa'!$V21),'DADOS e Estimativa'!F21,"excluído*"),"")</f>
        <v>excluído*</v>
      </c>
      <c r="G94" s="131">
        <f>IF('DADOS e Estimativa'!G21&gt;0,IF(AND('DADOS e Estimativa'!$U21&lt;='DADOS e Estimativa'!G21,'DADOS e Estimativa'!G21&lt;='DADOS e Estimativa'!$V21),'DADOS e Estimativa'!G21,"excluído*"),"")</f>
        <v>80</v>
      </c>
      <c r="H94" s="131">
        <f>IF('DADOS e Estimativa'!H21&gt;0,IF(AND('DADOS e Estimativa'!$U21&lt;='DADOS e Estimativa'!H21,'DADOS e Estimativa'!H21&lt;='DADOS e Estimativa'!$V21),'DADOS e Estimativa'!H21,"excluído*"),"")</f>
        <v>70</v>
      </c>
      <c r="I94" s="131">
        <f>IF('DADOS e Estimativa'!I21&gt;0,IF(AND('DADOS e Estimativa'!$U21&lt;='DADOS e Estimativa'!I21,'DADOS e Estimativa'!I21&lt;='DADOS e Estimativa'!$V21),'DADOS e Estimativa'!I21,"excluído*"),"")</f>
        <v>45</v>
      </c>
      <c r="J94" s="131">
        <f>IF('DADOS e Estimativa'!J21&gt;0,IF(AND('DADOS e Estimativa'!$U21&lt;='DADOS e Estimativa'!J21,'DADOS e Estimativa'!J21&lt;='DADOS e Estimativa'!$V21),'DADOS e Estimativa'!J21,"excluído*"),"")</f>
        <v>37</v>
      </c>
      <c r="K94" s="131" t="str">
        <f>IF('DADOS e Estimativa'!K21&gt;0,IF(AND('DADOS e Estimativa'!$U21&lt;='DADOS e Estimativa'!K21,'DADOS e Estimativa'!K21&lt;='DADOS e Estimativa'!$V21),'DADOS e Estimativa'!K21,"excluído*"),"")</f>
        <v>excluído*</v>
      </c>
      <c r="L94" s="131" t="str">
        <f>IF('DADOS e Estimativa'!L21&gt;0,IF(AND('DADOS e Estimativa'!$U21&lt;='DADOS e Estimativa'!L21,'DADOS e Estimativa'!L21&lt;='DADOS e Estimativa'!$V21),'DADOS e Estimativa'!L21,"excluído*"),"")</f>
        <v/>
      </c>
      <c r="M94" s="131" t="str">
        <f>IF('DADOS e Estimativa'!M21&gt;0,IF(AND('DADOS e Estimativa'!$U21&lt;='DADOS e Estimativa'!M21,'DADOS e Estimativa'!M21&lt;='DADOS e Estimativa'!$V21),'DADOS e Estimativa'!M21,"excluído*"),"")</f>
        <v/>
      </c>
      <c r="N94" s="131" t="str">
        <f>IF('DADOS e Estimativa'!N21&gt;0,IF(AND('DADOS e Estimativa'!$U21&lt;='DADOS e Estimativa'!N21,'DADOS e Estimativa'!N21&lt;='DADOS e Estimativa'!$V21),'DADOS e Estimativa'!N21,"excluído*"),"")</f>
        <v/>
      </c>
      <c r="O94" s="131" t="str">
        <f>IF('DADOS e Estimativa'!O21&gt;0,IF(AND('DADOS e Estimativa'!$U21&lt;='DADOS e Estimativa'!O21,'DADOS e Estimativa'!O21&lt;='DADOS e Estimativa'!$V21),'DADOS e Estimativa'!O21,"excluído*"),"")</f>
        <v/>
      </c>
      <c r="P94" s="131" t="str">
        <f>IF('DADOS e Estimativa'!P21&gt;0,IF(AND('DADOS e Estimativa'!$U21&lt;='DADOS e Estimativa'!P21,'DADOS e Estimativa'!P21&lt;='DADOS e Estimativa'!$V21),'DADOS e Estimativa'!P21,"excluído*"),"")</f>
        <v/>
      </c>
      <c r="Q94" s="131" t="str">
        <f>IF('DADOS e Estimativa'!Q21&gt;0,IF(AND('DADOS e Estimativa'!$U21&lt;='DADOS e Estimativa'!Q21,'DADOS e Estimativa'!Q21&lt;='DADOS e Estimativa'!$V21),'DADOS e Estimativa'!Q21,"excluído*"),"")</f>
        <v/>
      </c>
      <c r="R94" s="131" t="str">
        <f>IF('DADOS e Estimativa'!R21&gt;0,IF(AND('DADOS e Estimativa'!$U21&lt;='DADOS e Estimativa'!R21,'DADOS e Estimativa'!R21&lt;='DADOS e Estimativa'!$V21),'DADOS e Estimativa'!R21,"excluído*"),"")</f>
        <v/>
      </c>
      <c r="S94" s="132">
        <f t="shared" si="42"/>
        <v>60.4</v>
      </c>
      <c r="T94" s="112"/>
      <c r="U94" s="133">
        <f t="shared" si="43"/>
        <v>1328.8</v>
      </c>
      <c r="V94" s="112"/>
    </row>
    <row r="95" ht="19.5" customHeight="1">
      <c r="A95" s="134">
        <f>IF('DADOS e Estimativa'!A22="","",'DADOS e Estimativa'!A22)</f>
        <v>14</v>
      </c>
      <c r="B95" s="135" t="str">
        <f>IF('DADOS e Estimativa'!B22="","",'DADOS e Estimativa'!B22)</f>
        <v>Manutenção em extintor de Pó Químico Seco 04 Kg</v>
      </c>
      <c r="C95" s="136">
        <f>IF('DADOS e Estimativa'!C22="","",'DADOS e Estimativa'!C22)</f>
        <v>33</v>
      </c>
      <c r="D95" s="136" t="str">
        <f>IF('DADOS e Estimativa'!D22="","",'DADOS e Estimativa'!D22)</f>
        <v>unid.</v>
      </c>
      <c r="E95" s="137">
        <f>IF('DADOS e Estimativa'!E22&gt;0,IF(AND('DADOS e Estimativa'!$U22&lt;='DADOS e Estimativa'!E22,'DADOS e Estimativa'!E22&lt;='DADOS e Estimativa'!$V22),'DADOS e Estimativa'!E22,"excluído*"),"")</f>
        <v>55</v>
      </c>
      <c r="F95" s="137">
        <f>IF('DADOS e Estimativa'!F22&gt;0,IF(AND('DADOS e Estimativa'!$U22&lt;='DADOS e Estimativa'!F22,'DADOS e Estimativa'!F22&lt;='DADOS e Estimativa'!$V22),'DADOS e Estimativa'!F22,"excluído*"),"")</f>
        <v>54.86</v>
      </c>
      <c r="G95" s="137">
        <f>IF('DADOS e Estimativa'!G22&gt;0,IF(AND('DADOS e Estimativa'!$U22&lt;='DADOS e Estimativa'!G22,'DADOS e Estimativa'!G22&lt;='DADOS e Estimativa'!$V22),'DADOS e Estimativa'!G22,"excluído*"),"")</f>
        <v>60</v>
      </c>
      <c r="H95" s="137">
        <f>IF('DADOS e Estimativa'!H22&gt;0,IF(AND('DADOS e Estimativa'!$U22&lt;='DADOS e Estimativa'!H22,'DADOS e Estimativa'!H22&lt;='DADOS e Estimativa'!$V22),'DADOS e Estimativa'!H22,"excluído*"),"")</f>
        <v>55</v>
      </c>
      <c r="I95" s="137" t="str">
        <f>IF('DADOS e Estimativa'!I22&gt;0,IF(AND('DADOS e Estimativa'!$U22&lt;='DADOS e Estimativa'!I22,'DADOS e Estimativa'!I22&lt;='DADOS e Estimativa'!$V22),'DADOS e Estimativa'!I22,"excluído*"),"")</f>
        <v>excluído*</v>
      </c>
      <c r="J95" s="137" t="str">
        <f>IF('DADOS e Estimativa'!J22&gt;0,IF(AND('DADOS e Estimativa'!$U22&lt;='DADOS e Estimativa'!J22,'DADOS e Estimativa'!J22&lt;='DADOS e Estimativa'!$V22),'DADOS e Estimativa'!J22,"excluído*"),"")</f>
        <v>excluído*</v>
      </c>
      <c r="K95" s="137" t="str">
        <f>IF('DADOS e Estimativa'!K22&gt;0,IF(AND('DADOS e Estimativa'!$U22&lt;='DADOS e Estimativa'!K22,'DADOS e Estimativa'!K22&lt;='DADOS e Estimativa'!$V22),'DADOS e Estimativa'!K22,"excluído*"),"")</f>
        <v/>
      </c>
      <c r="L95" s="137" t="str">
        <f>IF('DADOS e Estimativa'!L22&gt;0,IF(AND('DADOS e Estimativa'!$U22&lt;='DADOS e Estimativa'!L22,'DADOS e Estimativa'!L22&lt;='DADOS e Estimativa'!$V22),'DADOS e Estimativa'!L22,"excluído*"),"")</f>
        <v/>
      </c>
      <c r="M95" s="137" t="str">
        <f>IF('DADOS e Estimativa'!M22&gt;0,IF(AND('DADOS e Estimativa'!$U22&lt;='DADOS e Estimativa'!M22,'DADOS e Estimativa'!M22&lt;='DADOS e Estimativa'!$V22),'DADOS e Estimativa'!M22,"excluído*"),"")</f>
        <v/>
      </c>
      <c r="N95" s="137" t="str">
        <f>IF('DADOS e Estimativa'!N22&gt;0,IF(AND('DADOS e Estimativa'!$U22&lt;='DADOS e Estimativa'!N22,'DADOS e Estimativa'!N22&lt;='DADOS e Estimativa'!$V22),'DADOS e Estimativa'!N22,"excluído*"),"")</f>
        <v/>
      </c>
      <c r="O95" s="137" t="str">
        <f>IF('DADOS e Estimativa'!O22&gt;0,IF(AND('DADOS e Estimativa'!$U22&lt;='DADOS e Estimativa'!O22,'DADOS e Estimativa'!O22&lt;='DADOS e Estimativa'!$V22),'DADOS e Estimativa'!O22,"excluído*"),"")</f>
        <v/>
      </c>
      <c r="P95" s="137" t="str">
        <f>IF('DADOS e Estimativa'!P22&gt;0,IF(AND('DADOS e Estimativa'!$U22&lt;='DADOS e Estimativa'!P22,'DADOS e Estimativa'!P22&lt;='DADOS e Estimativa'!$V22),'DADOS e Estimativa'!P22,"excluído*"),"")</f>
        <v/>
      </c>
      <c r="Q95" s="137" t="str">
        <f>IF('DADOS e Estimativa'!Q22&gt;0,IF(AND('DADOS e Estimativa'!$U22&lt;='DADOS e Estimativa'!Q22,'DADOS e Estimativa'!Q22&lt;='DADOS e Estimativa'!$V22),'DADOS e Estimativa'!Q22,"excluído*"),"")</f>
        <v/>
      </c>
      <c r="R95" s="137" t="str">
        <f>IF('DADOS e Estimativa'!R22&gt;0,IF(AND('DADOS e Estimativa'!$U22&lt;='DADOS e Estimativa'!R22,'DADOS e Estimativa'!R22&lt;='DADOS e Estimativa'!$V22),'DADOS e Estimativa'!R22,"excluído*"),"")</f>
        <v/>
      </c>
      <c r="S95" s="138">
        <f t="shared" si="42"/>
        <v>56.22</v>
      </c>
      <c r="T95" s="139"/>
      <c r="U95" s="140">
        <f t="shared" si="43"/>
        <v>1855.26</v>
      </c>
      <c r="V95" s="139"/>
    </row>
    <row r="96" ht="19.5" customHeight="1">
      <c r="A96" s="128">
        <f>IF('DADOS e Estimativa'!A23="","",'DADOS e Estimativa'!A23)</f>
        <v>15</v>
      </c>
      <c r="B96" s="129" t="str">
        <f>IF('DADOS e Estimativa'!B23="","",'DADOS e Estimativa'!B23)</f>
        <v>Manutenção em extintor de Pó Químico Seco 06 Kg</v>
      </c>
      <c r="C96" s="130">
        <f>IF('DADOS e Estimativa'!C23="","",'DADOS e Estimativa'!C23)</f>
        <v>12</v>
      </c>
      <c r="D96" s="130" t="str">
        <f>IF('DADOS e Estimativa'!D23="","",'DADOS e Estimativa'!D23)</f>
        <v>unid.</v>
      </c>
      <c r="E96" s="131">
        <f>IF('DADOS e Estimativa'!E23&gt;0,IF(AND('DADOS e Estimativa'!$U23&lt;='DADOS e Estimativa'!E23,'DADOS e Estimativa'!E23&lt;='DADOS e Estimativa'!$V23),'DADOS e Estimativa'!E23,"excluído*"),"")</f>
        <v>60</v>
      </c>
      <c r="F96" s="131">
        <f>IF('DADOS e Estimativa'!F23&gt;0,IF(AND('DADOS e Estimativa'!$U23&lt;='DADOS e Estimativa'!F23,'DADOS e Estimativa'!F23&lt;='DADOS e Estimativa'!$V23),'DADOS e Estimativa'!F23,"excluído*"),"")</f>
        <v>72.54</v>
      </c>
      <c r="G96" s="131">
        <f>IF('DADOS e Estimativa'!G23&gt;0,IF(AND('DADOS e Estimativa'!$U23&lt;='DADOS e Estimativa'!G23,'DADOS e Estimativa'!G23&lt;='DADOS e Estimativa'!$V23),'DADOS e Estimativa'!G23,"excluído*"),"")</f>
        <v>70</v>
      </c>
      <c r="H96" s="131">
        <f>IF('DADOS e Estimativa'!H23&gt;0,IF(AND('DADOS e Estimativa'!$U23&lt;='DADOS e Estimativa'!H23,'DADOS e Estimativa'!H23&lt;='DADOS e Estimativa'!$V23),'DADOS e Estimativa'!H23,"excluído*"),"")</f>
        <v>60</v>
      </c>
      <c r="I96" s="131" t="str">
        <f>IF('DADOS e Estimativa'!I23&gt;0,IF(AND('DADOS e Estimativa'!$U23&lt;='DADOS e Estimativa'!I23,'DADOS e Estimativa'!I23&lt;='DADOS e Estimativa'!$V23),'DADOS e Estimativa'!I23,"excluído*"),"")</f>
        <v>excluído*</v>
      </c>
      <c r="J96" s="131" t="str">
        <f>IF('DADOS e Estimativa'!J23&gt;0,IF(AND('DADOS e Estimativa'!$U23&lt;='DADOS e Estimativa'!J23,'DADOS e Estimativa'!J23&lt;='DADOS e Estimativa'!$V23),'DADOS e Estimativa'!J23,"excluído*"),"")</f>
        <v>excluído*</v>
      </c>
      <c r="K96" s="131" t="str">
        <f>IF('DADOS e Estimativa'!K23&gt;0,IF(AND('DADOS e Estimativa'!$U23&lt;='DADOS e Estimativa'!K23,'DADOS e Estimativa'!K23&lt;='DADOS e Estimativa'!$V23),'DADOS e Estimativa'!K23,"excluído*"),"")</f>
        <v/>
      </c>
      <c r="L96" s="131" t="str">
        <f>IF('DADOS e Estimativa'!L23&gt;0,IF(AND('DADOS e Estimativa'!$U23&lt;='DADOS e Estimativa'!L23,'DADOS e Estimativa'!L23&lt;='DADOS e Estimativa'!$V23),'DADOS e Estimativa'!L23,"excluído*"),"")</f>
        <v/>
      </c>
      <c r="M96" s="131" t="str">
        <f>IF('DADOS e Estimativa'!M23&gt;0,IF(AND('DADOS e Estimativa'!$U23&lt;='DADOS e Estimativa'!M23,'DADOS e Estimativa'!M23&lt;='DADOS e Estimativa'!$V23),'DADOS e Estimativa'!M23,"excluído*"),"")</f>
        <v/>
      </c>
      <c r="N96" s="131" t="str">
        <f>IF('DADOS e Estimativa'!N23&gt;0,IF(AND('DADOS e Estimativa'!$U23&lt;='DADOS e Estimativa'!N23,'DADOS e Estimativa'!N23&lt;='DADOS e Estimativa'!$V23),'DADOS e Estimativa'!N23,"excluído*"),"")</f>
        <v/>
      </c>
      <c r="O96" s="131" t="str">
        <f>IF('DADOS e Estimativa'!O23&gt;0,IF(AND('DADOS e Estimativa'!$U23&lt;='DADOS e Estimativa'!O23,'DADOS e Estimativa'!O23&lt;='DADOS e Estimativa'!$V23),'DADOS e Estimativa'!O23,"excluído*"),"")</f>
        <v/>
      </c>
      <c r="P96" s="131" t="str">
        <f>IF('DADOS e Estimativa'!P23&gt;0,IF(AND('DADOS e Estimativa'!$U23&lt;='DADOS e Estimativa'!P23,'DADOS e Estimativa'!P23&lt;='DADOS e Estimativa'!$V23),'DADOS e Estimativa'!P23,"excluído*"),"")</f>
        <v/>
      </c>
      <c r="Q96" s="131" t="str">
        <f>IF('DADOS e Estimativa'!Q23&gt;0,IF(AND('DADOS e Estimativa'!$U23&lt;='DADOS e Estimativa'!Q23,'DADOS e Estimativa'!Q23&lt;='DADOS e Estimativa'!$V23),'DADOS e Estimativa'!Q23,"excluído*"),"")</f>
        <v/>
      </c>
      <c r="R96" s="131" t="str">
        <f>IF('DADOS e Estimativa'!R23&gt;0,IF(AND('DADOS e Estimativa'!$U23&lt;='DADOS e Estimativa'!R23,'DADOS e Estimativa'!R23&lt;='DADOS e Estimativa'!$V23),'DADOS e Estimativa'!R23,"excluído*"),"")</f>
        <v/>
      </c>
      <c r="S96" s="132">
        <f t="shared" si="42"/>
        <v>65.64</v>
      </c>
      <c r="T96" s="112"/>
      <c r="U96" s="133">
        <f t="shared" si="43"/>
        <v>787.68</v>
      </c>
      <c r="V96" s="112"/>
    </row>
    <row r="97" ht="19.5" customHeight="1">
      <c r="A97" s="134">
        <f>IF('DADOS e Estimativa'!A24="","",'DADOS e Estimativa'!A24)</f>
        <v>16</v>
      </c>
      <c r="B97" s="135" t="str">
        <f>IF('DADOS e Estimativa'!B24="","",'DADOS e Estimativa'!B24)</f>
        <v>Manutenção em extintor de Pó Químico Seco ABC 08 Kg</v>
      </c>
      <c r="C97" s="136">
        <f>IF('DADOS e Estimativa'!C24="","",'DADOS e Estimativa'!C24)</f>
        <v>6</v>
      </c>
      <c r="D97" s="136" t="str">
        <f>IF('DADOS e Estimativa'!D24="","",'DADOS e Estimativa'!D24)</f>
        <v>unid.</v>
      </c>
      <c r="E97" s="137">
        <f>IF('DADOS e Estimativa'!E24&gt;0,IF(AND('DADOS e Estimativa'!$U24&lt;='DADOS e Estimativa'!E24,'DADOS e Estimativa'!E24&lt;='DADOS e Estimativa'!$V24),'DADOS e Estimativa'!E24,"excluído*"),"")</f>
        <v>100</v>
      </c>
      <c r="F97" s="137" t="str">
        <f>IF('DADOS e Estimativa'!F24&gt;0,IF(AND('DADOS e Estimativa'!$U24&lt;='DADOS e Estimativa'!F24,'DADOS e Estimativa'!F24&lt;='DADOS e Estimativa'!$V24),'DADOS e Estimativa'!F24,"excluído*"),"")</f>
        <v>excluído*</v>
      </c>
      <c r="G97" s="137">
        <f>IF('DADOS e Estimativa'!G24&gt;0,IF(AND('DADOS e Estimativa'!$U24&lt;='DADOS e Estimativa'!G24,'DADOS e Estimativa'!G24&lt;='DADOS e Estimativa'!$V24),'DADOS e Estimativa'!G24,"excluído*"),"")</f>
        <v>110</v>
      </c>
      <c r="H97" s="137">
        <f>IF('DADOS e Estimativa'!H24&gt;0,IF(AND('DADOS e Estimativa'!$U24&lt;='DADOS e Estimativa'!H24,'DADOS e Estimativa'!H24&lt;='DADOS e Estimativa'!$V24),'DADOS e Estimativa'!H24,"excluído*"),"")</f>
        <v>110</v>
      </c>
      <c r="I97" s="137" t="str">
        <f>IF('DADOS e Estimativa'!I24&gt;0,IF(AND('DADOS e Estimativa'!$U24&lt;='DADOS e Estimativa'!I24,'DADOS e Estimativa'!I24&lt;='DADOS e Estimativa'!$V24),'DADOS e Estimativa'!I24,"excluído*"),"")</f>
        <v/>
      </c>
      <c r="J97" s="137" t="str">
        <f>IF('DADOS e Estimativa'!J24&gt;0,IF(AND('DADOS e Estimativa'!$U24&lt;='DADOS e Estimativa'!J24,'DADOS e Estimativa'!J24&lt;='DADOS e Estimativa'!$V24),'DADOS e Estimativa'!J24,"excluído*"),"")</f>
        <v/>
      </c>
      <c r="K97" s="137" t="str">
        <f>IF('DADOS e Estimativa'!K24&gt;0,IF(AND('DADOS e Estimativa'!$U24&lt;='DADOS e Estimativa'!K24,'DADOS e Estimativa'!K24&lt;='DADOS e Estimativa'!$V24),'DADOS e Estimativa'!K24,"excluído*"),"")</f>
        <v/>
      </c>
      <c r="L97" s="137" t="str">
        <f>IF('DADOS e Estimativa'!L24&gt;0,IF(AND('DADOS e Estimativa'!$U24&lt;='DADOS e Estimativa'!L24,'DADOS e Estimativa'!L24&lt;='DADOS e Estimativa'!$V24),'DADOS e Estimativa'!L24,"excluído*"),"")</f>
        <v>excluído*</v>
      </c>
      <c r="M97" s="137">
        <f>IF('DADOS e Estimativa'!M24&gt;0,IF(AND('DADOS e Estimativa'!$U24&lt;='DADOS e Estimativa'!M24,'DADOS e Estimativa'!M24&lt;='DADOS e Estimativa'!$V24),'DADOS e Estimativa'!M24,"excluído*"),"")</f>
        <v>90</v>
      </c>
      <c r="N97" s="137" t="str">
        <f>IF('DADOS e Estimativa'!N24&gt;0,IF(AND('DADOS e Estimativa'!$U24&lt;='DADOS e Estimativa'!N24,'DADOS e Estimativa'!N24&lt;='DADOS e Estimativa'!$V24),'DADOS e Estimativa'!N24,"excluído*"),"")</f>
        <v/>
      </c>
      <c r="O97" s="137" t="str">
        <f>IF('DADOS e Estimativa'!O24&gt;0,IF(AND('DADOS e Estimativa'!$U24&lt;='DADOS e Estimativa'!O24,'DADOS e Estimativa'!O24&lt;='DADOS e Estimativa'!$V24),'DADOS e Estimativa'!O24,"excluído*"),"")</f>
        <v/>
      </c>
      <c r="P97" s="137" t="str">
        <f>IF('DADOS e Estimativa'!P24&gt;0,IF(AND('DADOS e Estimativa'!$U24&lt;='DADOS e Estimativa'!P24,'DADOS e Estimativa'!P24&lt;='DADOS e Estimativa'!$V24),'DADOS e Estimativa'!P24,"excluído*"),"")</f>
        <v/>
      </c>
      <c r="Q97" s="137" t="str">
        <f>IF('DADOS e Estimativa'!Q24&gt;0,IF(AND('DADOS e Estimativa'!$U24&lt;='DADOS e Estimativa'!Q24,'DADOS e Estimativa'!Q24&lt;='DADOS e Estimativa'!$V24),'DADOS e Estimativa'!Q24,"excluído*"),"")</f>
        <v/>
      </c>
      <c r="R97" s="137" t="str">
        <f>IF('DADOS e Estimativa'!R24&gt;0,IF(AND('DADOS e Estimativa'!$U24&lt;='DADOS e Estimativa'!R24,'DADOS e Estimativa'!R24&lt;='DADOS e Estimativa'!$V24),'DADOS e Estimativa'!R24,"excluído*"),"")</f>
        <v/>
      </c>
      <c r="S97" s="138">
        <f t="shared" si="42"/>
        <v>102.5</v>
      </c>
      <c r="T97" s="139"/>
      <c r="U97" s="140">
        <f t="shared" si="43"/>
        <v>615</v>
      </c>
      <c r="V97" s="139"/>
    </row>
    <row r="98" ht="19.5" customHeight="1">
      <c r="A98" s="128">
        <f>IF('DADOS e Estimativa'!A25="","",'DADOS e Estimativa'!A25)</f>
        <v>17</v>
      </c>
      <c r="B98" s="129" t="str">
        <f>IF('DADOS e Estimativa'!B25="","",'DADOS e Estimativa'!B25)</f>
        <v>Testes Hidrostáticos em Mangueiras de 15 m</v>
      </c>
      <c r="C98" s="130">
        <f>IF('DADOS e Estimativa'!C25="","",'DADOS e Estimativa'!C25)</f>
        <v>32</v>
      </c>
      <c r="D98" s="130" t="str">
        <f>IF('DADOS e Estimativa'!D25="","",'DADOS e Estimativa'!D25)</f>
        <v>unid.</v>
      </c>
      <c r="E98" s="131">
        <f>IF('DADOS e Estimativa'!E25&gt;0,IF(AND('DADOS e Estimativa'!$U25&lt;='DADOS e Estimativa'!E25,'DADOS e Estimativa'!E25&lt;='DADOS e Estimativa'!$V25),'DADOS e Estimativa'!E25,"excluído*"),"")</f>
        <v>35</v>
      </c>
      <c r="F98" s="131">
        <f>IF('DADOS e Estimativa'!F25&gt;0,IF(AND('DADOS e Estimativa'!$U25&lt;='DADOS e Estimativa'!F25,'DADOS e Estimativa'!F25&lt;='DADOS e Estimativa'!$V25),'DADOS e Estimativa'!F25,"excluído*"),"")</f>
        <v>25</v>
      </c>
      <c r="G98" s="131" t="str">
        <f>IF('DADOS e Estimativa'!G25&gt;0,IF(AND('DADOS e Estimativa'!$U25&lt;='DADOS e Estimativa'!G25,'DADOS e Estimativa'!G25&lt;='DADOS e Estimativa'!$V25),'DADOS e Estimativa'!G25,"excluído*"),"")</f>
        <v>excluído*</v>
      </c>
      <c r="H98" s="131">
        <f>IF('DADOS e Estimativa'!H25&gt;0,IF(AND('DADOS e Estimativa'!$U25&lt;='DADOS e Estimativa'!H25,'DADOS e Estimativa'!H25&lt;='DADOS e Estimativa'!$V25),'DADOS e Estimativa'!H25,"excluído*"),"")</f>
        <v>35</v>
      </c>
      <c r="I98" s="131" t="str">
        <f>IF('DADOS e Estimativa'!I25&gt;0,IF(AND('DADOS e Estimativa'!$U25&lt;='DADOS e Estimativa'!I25,'DADOS e Estimativa'!I25&lt;='DADOS e Estimativa'!$V25),'DADOS e Estimativa'!I25,"excluído*"),"")</f>
        <v>excluído*</v>
      </c>
      <c r="J98" s="131" t="str">
        <f>IF('DADOS e Estimativa'!J25&gt;0,IF(AND('DADOS e Estimativa'!$U25&lt;='DADOS e Estimativa'!J25,'DADOS e Estimativa'!J25&lt;='DADOS e Estimativa'!$V25),'DADOS e Estimativa'!J25,"excluído*"),"")</f>
        <v/>
      </c>
      <c r="K98" s="131" t="str">
        <f>IF('DADOS e Estimativa'!K25&gt;0,IF(AND('DADOS e Estimativa'!$U25&lt;='DADOS e Estimativa'!K25,'DADOS e Estimativa'!K25&lt;='DADOS e Estimativa'!$V25),'DADOS e Estimativa'!K25,"excluído*"),"")</f>
        <v/>
      </c>
      <c r="L98" s="131">
        <f>IF('DADOS e Estimativa'!L25&gt;0,IF(AND('DADOS e Estimativa'!$U25&lt;='DADOS e Estimativa'!L25,'DADOS e Estimativa'!L25&lt;='DADOS e Estimativa'!$V25),'DADOS e Estimativa'!L25,"excluído*"),"")</f>
        <v>27.94</v>
      </c>
      <c r="M98" s="131">
        <f>IF('DADOS e Estimativa'!M25&gt;0,IF(AND('DADOS e Estimativa'!$U25&lt;='DADOS e Estimativa'!M25,'DADOS e Estimativa'!M25&lt;='DADOS e Estimativa'!$V25),'DADOS e Estimativa'!M25,"excluído*"),"")</f>
        <v>20</v>
      </c>
      <c r="N98" s="131" t="str">
        <f>IF('DADOS e Estimativa'!N25&gt;0,IF(AND('DADOS e Estimativa'!$U25&lt;='DADOS e Estimativa'!N25,'DADOS e Estimativa'!N25&lt;='DADOS e Estimativa'!$V25),'DADOS e Estimativa'!N25,"excluído*"),"")</f>
        <v/>
      </c>
      <c r="O98" s="131" t="str">
        <f>IF('DADOS e Estimativa'!O25&gt;0,IF(AND('DADOS e Estimativa'!$U25&lt;='DADOS e Estimativa'!O25,'DADOS e Estimativa'!O25&lt;='DADOS e Estimativa'!$V25),'DADOS e Estimativa'!O25,"excluído*"),"")</f>
        <v/>
      </c>
      <c r="P98" s="131" t="str">
        <f>IF('DADOS e Estimativa'!P25&gt;0,IF(AND('DADOS e Estimativa'!$U25&lt;='DADOS e Estimativa'!P25,'DADOS e Estimativa'!P25&lt;='DADOS e Estimativa'!$V25),'DADOS e Estimativa'!P25,"excluído*"),"")</f>
        <v/>
      </c>
      <c r="Q98" s="131" t="str">
        <f>IF('DADOS e Estimativa'!Q25&gt;0,IF(AND('DADOS e Estimativa'!$U25&lt;='DADOS e Estimativa'!Q25,'DADOS e Estimativa'!Q25&lt;='DADOS e Estimativa'!$V25),'DADOS e Estimativa'!Q25,"excluído*"),"")</f>
        <v/>
      </c>
      <c r="R98" s="131" t="str">
        <f>IF('DADOS e Estimativa'!R25&gt;0,IF(AND('DADOS e Estimativa'!$U25&lt;='DADOS e Estimativa'!R25,'DADOS e Estimativa'!R25&lt;='DADOS e Estimativa'!$V25),'DADOS e Estimativa'!R25,"excluído*"),"")</f>
        <v/>
      </c>
      <c r="S98" s="132">
        <f t="shared" si="42"/>
        <v>28.59</v>
      </c>
      <c r="T98" s="112"/>
      <c r="U98" s="133">
        <f t="shared" si="43"/>
        <v>914.88</v>
      </c>
      <c r="V98" s="112"/>
    </row>
    <row r="99" ht="19.5" customHeight="1">
      <c r="A99" s="134">
        <f>IF('DADOS e Estimativa'!A26="","",'DADOS e Estimativa'!A26)</f>
        <v>18</v>
      </c>
      <c r="B99" s="135" t="str">
        <f>IF('DADOS e Estimativa'!B26="","",'DADOS e Estimativa'!B26)</f>
        <v>Testes Hidrostáticos em Mangueiras de 30 m</v>
      </c>
      <c r="C99" s="136">
        <f>IF('DADOS e Estimativa'!C26="","",'DADOS e Estimativa'!C26)</f>
        <v>7</v>
      </c>
      <c r="D99" s="136" t="str">
        <f>IF('DADOS e Estimativa'!D26="","",'DADOS e Estimativa'!D26)</f>
        <v>unid.</v>
      </c>
      <c r="E99" s="137">
        <f>IF('DADOS e Estimativa'!E26&gt;0,IF(AND('DADOS e Estimativa'!$U26&lt;='DADOS e Estimativa'!E26,'DADOS e Estimativa'!E26&lt;='DADOS e Estimativa'!$V26),'DADOS e Estimativa'!E26,"excluído*"),"")</f>
        <v>35</v>
      </c>
      <c r="F99" s="137">
        <f>IF('DADOS e Estimativa'!F26&gt;0,IF(AND('DADOS e Estimativa'!$U26&lt;='DADOS e Estimativa'!F26,'DADOS e Estimativa'!F26&lt;='DADOS e Estimativa'!$V26),'DADOS e Estimativa'!F26,"excluído*"),"")</f>
        <v>25</v>
      </c>
      <c r="G99" s="137" t="str">
        <f>IF('DADOS e Estimativa'!G26&gt;0,IF(AND('DADOS e Estimativa'!$U26&lt;='DADOS e Estimativa'!G26,'DADOS e Estimativa'!G26&lt;='DADOS e Estimativa'!$V26),'DADOS e Estimativa'!G26,"excluído*"),"")</f>
        <v>excluído*</v>
      </c>
      <c r="H99" s="137">
        <f>IF('DADOS e Estimativa'!H26&gt;0,IF(AND('DADOS e Estimativa'!$U26&lt;='DADOS e Estimativa'!H26,'DADOS e Estimativa'!H26&lt;='DADOS e Estimativa'!$V26),'DADOS e Estimativa'!H26,"excluído*"),"")</f>
        <v>35</v>
      </c>
      <c r="I99" s="137" t="str">
        <f>IF('DADOS e Estimativa'!I26&gt;0,IF(AND('DADOS e Estimativa'!$U26&lt;='DADOS e Estimativa'!I26,'DADOS e Estimativa'!I26&lt;='DADOS e Estimativa'!$V26),'DADOS e Estimativa'!I26,"excluído*"),"")</f>
        <v>excluído*</v>
      </c>
      <c r="J99" s="137" t="str">
        <f>IF('DADOS e Estimativa'!J26&gt;0,IF(AND('DADOS e Estimativa'!$U26&lt;='DADOS e Estimativa'!J26,'DADOS e Estimativa'!J26&lt;='DADOS e Estimativa'!$V26),'DADOS e Estimativa'!J26,"excluído*"),"")</f>
        <v/>
      </c>
      <c r="K99" s="137" t="str">
        <f>IF('DADOS e Estimativa'!K26&gt;0,IF(AND('DADOS e Estimativa'!$U26&lt;='DADOS e Estimativa'!K26,'DADOS e Estimativa'!K26&lt;='DADOS e Estimativa'!$V26),'DADOS e Estimativa'!K26,"excluído*"),"")</f>
        <v/>
      </c>
      <c r="L99" s="137">
        <f>IF('DADOS e Estimativa'!L26&gt;0,IF(AND('DADOS e Estimativa'!$U26&lt;='DADOS e Estimativa'!L26,'DADOS e Estimativa'!L26&lt;='DADOS e Estimativa'!$V26),'DADOS e Estimativa'!L26,"excluído*"),"")</f>
        <v>29</v>
      </c>
      <c r="M99" s="137">
        <f>IF('DADOS e Estimativa'!M26&gt;0,IF(AND('DADOS e Estimativa'!$U26&lt;='DADOS e Estimativa'!M26,'DADOS e Estimativa'!M26&lt;='DADOS e Estimativa'!$V26),'DADOS e Estimativa'!M26,"excluído*"),"")</f>
        <v>29.25</v>
      </c>
      <c r="N99" s="137" t="str">
        <f>IF('DADOS e Estimativa'!N26&gt;0,IF(AND('DADOS e Estimativa'!$U26&lt;='DADOS e Estimativa'!N26,'DADOS e Estimativa'!N26&lt;='DADOS e Estimativa'!$V26),'DADOS e Estimativa'!N26,"excluído*"),"")</f>
        <v/>
      </c>
      <c r="O99" s="137" t="str">
        <f>IF('DADOS e Estimativa'!O26&gt;0,IF(AND('DADOS e Estimativa'!$U26&lt;='DADOS e Estimativa'!O26,'DADOS e Estimativa'!O26&lt;='DADOS e Estimativa'!$V26),'DADOS e Estimativa'!O26,"excluído*"),"")</f>
        <v/>
      </c>
      <c r="P99" s="137" t="str">
        <f>IF('DADOS e Estimativa'!P26&gt;0,IF(AND('DADOS e Estimativa'!$U26&lt;='DADOS e Estimativa'!P26,'DADOS e Estimativa'!P26&lt;='DADOS e Estimativa'!$V26),'DADOS e Estimativa'!P26,"excluído*"),"")</f>
        <v/>
      </c>
      <c r="Q99" s="137" t="str">
        <f>IF('DADOS e Estimativa'!Q26&gt;0,IF(AND('DADOS e Estimativa'!$U26&lt;='DADOS e Estimativa'!Q26,'DADOS e Estimativa'!Q26&lt;='DADOS e Estimativa'!$V26),'DADOS e Estimativa'!Q26,"excluído*"),"")</f>
        <v/>
      </c>
      <c r="R99" s="137" t="str">
        <f>IF('DADOS e Estimativa'!R26&gt;0,IF(AND('DADOS e Estimativa'!$U26&lt;='DADOS e Estimativa'!R26,'DADOS e Estimativa'!R26&lt;='DADOS e Estimativa'!$V26),'DADOS e Estimativa'!R26,"excluído*"),"")</f>
        <v/>
      </c>
      <c r="S99" s="150">
        <f t="shared" si="42"/>
        <v>30.65</v>
      </c>
      <c r="T99" s="151"/>
      <c r="U99" s="152">
        <f t="shared" si="43"/>
        <v>214.55</v>
      </c>
      <c r="V99" s="151"/>
    </row>
    <row r="100" ht="12.75" customHeight="1">
      <c r="A100" s="146"/>
      <c r="B100" s="85" t="str">
        <f>B27</f>
        <v>Circunscrição III (Grupo III)</v>
      </c>
      <c r="C100" s="85"/>
      <c r="D100" s="85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153"/>
      <c r="T100" s="153"/>
      <c r="U100" s="154">
        <f>SUM(U101:U106)</f>
        <v>6275.97</v>
      </c>
      <c r="V100" s="155"/>
    </row>
    <row r="101" ht="19.5" customHeight="1">
      <c r="A101" s="121">
        <f>IF('DADOS e Estimativa'!A28="","",'DADOS e Estimativa'!A28)</f>
        <v>19</v>
      </c>
      <c r="B101" s="122" t="str">
        <f>IF('DADOS e Estimativa'!B28="","",'DADOS e Estimativa'!B28)</f>
        <v>Manutenção em extintor de Água Pressurizada 10 L</v>
      </c>
      <c r="C101" s="123">
        <f>IF('DADOS e Estimativa'!C28="","",'DADOS e Estimativa'!C28)</f>
        <v>45</v>
      </c>
      <c r="D101" s="123" t="str">
        <f>IF('DADOS e Estimativa'!D28="","",'DADOS e Estimativa'!D28)</f>
        <v>unid.</v>
      </c>
      <c r="E101" s="124">
        <f>IF('DADOS e Estimativa'!E28&gt;0,IF(AND('DADOS e Estimativa'!$U28&lt;='DADOS e Estimativa'!E28,'DADOS e Estimativa'!E28&lt;='DADOS e Estimativa'!$V28),'DADOS e Estimativa'!E28,"excluído*"),"")</f>
        <v>50</v>
      </c>
      <c r="F101" s="124">
        <f>IF('DADOS e Estimativa'!F28&gt;0,IF(AND('DADOS e Estimativa'!$U28&lt;='DADOS e Estimativa'!F28,'DADOS e Estimativa'!F28&lt;='DADOS e Estimativa'!$V28),'DADOS e Estimativa'!F28,"excluído*"),"")</f>
        <v>33.15</v>
      </c>
      <c r="G101" s="124" t="str">
        <f>IF('DADOS e Estimativa'!G28&gt;0,IF(AND('DADOS e Estimativa'!$U28&lt;='DADOS e Estimativa'!G28,'DADOS e Estimativa'!G28&lt;='DADOS e Estimativa'!$V28),'DADOS e Estimativa'!G28,"excluído*"),"")</f>
        <v>excluído*</v>
      </c>
      <c r="H101" s="124">
        <f>IF('DADOS e Estimativa'!H28&gt;0,IF(AND('DADOS e Estimativa'!$U28&lt;='DADOS e Estimativa'!H28,'DADOS e Estimativa'!H28&lt;='DADOS e Estimativa'!$V28),'DADOS e Estimativa'!H28,"excluído*"),"")</f>
        <v>40</v>
      </c>
      <c r="I101" s="124">
        <f>IF('DADOS e Estimativa'!I28&gt;0,IF(AND('DADOS e Estimativa'!$U28&lt;='DADOS e Estimativa'!I28,'DADOS e Estimativa'!I28&lt;='DADOS e Estimativa'!$V28),'DADOS e Estimativa'!I28,"excluído*"),"")</f>
        <v>19</v>
      </c>
      <c r="J101" s="124">
        <f>IF('DADOS e Estimativa'!J28&gt;0,IF(AND('DADOS e Estimativa'!$U28&lt;='DADOS e Estimativa'!J28,'DADOS e Estimativa'!J28&lt;='DADOS e Estimativa'!$V28),'DADOS e Estimativa'!J28,"excluído*"),"")</f>
        <v>17</v>
      </c>
      <c r="K101" s="124">
        <f>IF('DADOS e Estimativa'!K28&gt;0,IF(AND('DADOS e Estimativa'!$U28&lt;='DADOS e Estimativa'!K28,'DADOS e Estimativa'!K28&lt;='DADOS e Estimativa'!$V28),'DADOS e Estimativa'!K28,"excluído*"),"")</f>
        <v>18</v>
      </c>
      <c r="L101" s="124" t="str">
        <f>IF('DADOS e Estimativa'!L28&gt;0,IF(AND('DADOS e Estimativa'!$U28&lt;='DADOS e Estimativa'!L28,'DADOS e Estimativa'!L28&lt;='DADOS e Estimativa'!$V28),'DADOS e Estimativa'!L28,"excluído*"),"")</f>
        <v/>
      </c>
      <c r="M101" s="124" t="str">
        <f>IF('DADOS e Estimativa'!M28&gt;0,IF(AND('DADOS e Estimativa'!$U28&lt;='DADOS e Estimativa'!M28,'DADOS e Estimativa'!M28&lt;='DADOS e Estimativa'!$V28),'DADOS e Estimativa'!M28,"excluído*"),"")</f>
        <v/>
      </c>
      <c r="N101" s="124" t="str">
        <f>IF('DADOS e Estimativa'!N28&gt;0,IF(AND('DADOS e Estimativa'!$U28&lt;='DADOS e Estimativa'!N28,'DADOS e Estimativa'!N28&lt;='DADOS e Estimativa'!$V28),'DADOS e Estimativa'!N28,"excluído*"),"")</f>
        <v/>
      </c>
      <c r="O101" s="124" t="str">
        <f>IF('DADOS e Estimativa'!O28&gt;0,IF(AND('DADOS e Estimativa'!$U28&lt;='DADOS e Estimativa'!O28,'DADOS e Estimativa'!O28&lt;='DADOS e Estimativa'!$V28),'DADOS e Estimativa'!O28,"excluído*"),"")</f>
        <v/>
      </c>
      <c r="P101" s="124" t="str">
        <f>IF('DADOS e Estimativa'!P28&gt;0,IF(AND('DADOS e Estimativa'!$U28&lt;='DADOS e Estimativa'!P28,'DADOS e Estimativa'!P28&lt;='DADOS e Estimativa'!$V28),'DADOS e Estimativa'!P28,"excluído*"),"")</f>
        <v/>
      </c>
      <c r="Q101" s="124" t="str">
        <f>IF('DADOS e Estimativa'!Q28&gt;0,IF(AND('DADOS e Estimativa'!$U28&lt;='DADOS e Estimativa'!Q28,'DADOS e Estimativa'!Q28&lt;='DADOS e Estimativa'!$V28),'DADOS e Estimativa'!Q28,"excluído*"),"")</f>
        <v/>
      </c>
      <c r="R101" s="124" t="str">
        <f>IF('DADOS e Estimativa'!R28&gt;0,IF(AND('DADOS e Estimativa'!$U28&lt;='DADOS e Estimativa'!R28,'DADOS e Estimativa'!R28&lt;='DADOS e Estimativa'!$V28),'DADOS e Estimativa'!R28,"excluído*"),"")</f>
        <v/>
      </c>
      <c r="S101" s="125">
        <f t="shared" ref="S101:S106" si="44">IF(SUM(E101:R101)&gt;0,ROUND(AVERAGE(E101:R101),2),"")</f>
        <v>29.53</v>
      </c>
      <c r="T101" s="126"/>
      <c r="U101" s="127">
        <f t="shared" ref="U101:U106" si="45">IF(S101&lt;&gt;"",S101*C101,"")</f>
        <v>1328.85</v>
      </c>
      <c r="V101" s="126"/>
    </row>
    <row r="102" ht="19.5" customHeight="1">
      <c r="A102" s="128">
        <f>IF('DADOS e Estimativa'!A29="","",'DADOS e Estimativa'!A29)</f>
        <v>20</v>
      </c>
      <c r="B102" s="129" t="str">
        <f>IF('DADOS e Estimativa'!B29="","",'DADOS e Estimativa'!B29)</f>
        <v>Manutenção em extintor de Gás Carbônico 06 Kg</v>
      </c>
      <c r="C102" s="130">
        <f>IF('DADOS e Estimativa'!C29="","",'DADOS e Estimativa'!C29)</f>
        <v>21</v>
      </c>
      <c r="D102" s="130" t="str">
        <f>IF('DADOS e Estimativa'!D29="","",'DADOS e Estimativa'!D29)</f>
        <v>unid.</v>
      </c>
      <c r="E102" s="131">
        <f>IF('DADOS e Estimativa'!E29&gt;0,IF(AND('DADOS e Estimativa'!$U29&lt;='DADOS e Estimativa'!E29,'DADOS e Estimativa'!E29&lt;='DADOS e Estimativa'!$V29),'DADOS e Estimativa'!E29,"excluído*"),"")</f>
        <v>70</v>
      </c>
      <c r="F102" s="131" t="str">
        <f>IF('DADOS e Estimativa'!F29&gt;0,IF(AND('DADOS e Estimativa'!$U29&lt;='DADOS e Estimativa'!F29,'DADOS e Estimativa'!F29&lt;='DADOS e Estimativa'!$V29),'DADOS e Estimativa'!F29,"excluído*"),"")</f>
        <v>excluído*</v>
      </c>
      <c r="G102" s="131">
        <f>IF('DADOS e Estimativa'!G29&gt;0,IF(AND('DADOS e Estimativa'!$U29&lt;='DADOS e Estimativa'!G29,'DADOS e Estimativa'!G29&lt;='DADOS e Estimativa'!$V29),'DADOS e Estimativa'!G29,"excluído*"),"")</f>
        <v>80</v>
      </c>
      <c r="H102" s="131">
        <f>IF('DADOS e Estimativa'!H29&gt;0,IF(AND('DADOS e Estimativa'!$U29&lt;='DADOS e Estimativa'!H29,'DADOS e Estimativa'!H29&lt;='DADOS e Estimativa'!$V29),'DADOS e Estimativa'!H29,"excluído*"),"")</f>
        <v>70</v>
      </c>
      <c r="I102" s="131">
        <f>IF('DADOS e Estimativa'!I29&gt;0,IF(AND('DADOS e Estimativa'!$U29&lt;='DADOS e Estimativa'!I29,'DADOS e Estimativa'!I29&lt;='DADOS e Estimativa'!$V29),'DADOS e Estimativa'!I29,"excluído*"),"")</f>
        <v>45</v>
      </c>
      <c r="J102" s="131">
        <f>IF('DADOS e Estimativa'!J29&gt;0,IF(AND('DADOS e Estimativa'!$U29&lt;='DADOS e Estimativa'!J29,'DADOS e Estimativa'!J29&lt;='DADOS e Estimativa'!$V29),'DADOS e Estimativa'!J29,"excluído*"),"")</f>
        <v>37</v>
      </c>
      <c r="K102" s="131" t="str">
        <f>IF('DADOS e Estimativa'!K29&gt;0,IF(AND('DADOS e Estimativa'!$U29&lt;='DADOS e Estimativa'!K29,'DADOS e Estimativa'!K29&lt;='DADOS e Estimativa'!$V29),'DADOS e Estimativa'!K29,"excluído*"),"")</f>
        <v>excluído*</v>
      </c>
      <c r="L102" s="131" t="str">
        <f>IF('DADOS e Estimativa'!L29&gt;0,IF(AND('DADOS e Estimativa'!$U29&lt;='DADOS e Estimativa'!L29,'DADOS e Estimativa'!L29&lt;='DADOS e Estimativa'!$V29),'DADOS e Estimativa'!L29,"excluído*"),"")</f>
        <v/>
      </c>
      <c r="M102" s="131" t="str">
        <f>IF('DADOS e Estimativa'!M29&gt;0,IF(AND('DADOS e Estimativa'!$U29&lt;='DADOS e Estimativa'!M29,'DADOS e Estimativa'!M29&lt;='DADOS e Estimativa'!$V29),'DADOS e Estimativa'!M29,"excluído*"),"")</f>
        <v/>
      </c>
      <c r="N102" s="131" t="str">
        <f>IF('DADOS e Estimativa'!N29&gt;0,IF(AND('DADOS e Estimativa'!$U29&lt;='DADOS e Estimativa'!N29,'DADOS e Estimativa'!N29&lt;='DADOS e Estimativa'!$V29),'DADOS e Estimativa'!N29,"excluído*"),"")</f>
        <v/>
      </c>
      <c r="O102" s="131" t="str">
        <f>IF('DADOS e Estimativa'!O29&gt;0,IF(AND('DADOS e Estimativa'!$U29&lt;='DADOS e Estimativa'!O29,'DADOS e Estimativa'!O29&lt;='DADOS e Estimativa'!$V29),'DADOS e Estimativa'!O29,"excluído*"),"")</f>
        <v/>
      </c>
      <c r="P102" s="131" t="str">
        <f>IF('DADOS e Estimativa'!P29&gt;0,IF(AND('DADOS e Estimativa'!$U29&lt;='DADOS e Estimativa'!P29,'DADOS e Estimativa'!P29&lt;='DADOS e Estimativa'!$V29),'DADOS e Estimativa'!P29,"excluído*"),"")</f>
        <v/>
      </c>
      <c r="Q102" s="131" t="str">
        <f>IF('DADOS e Estimativa'!Q29&gt;0,IF(AND('DADOS e Estimativa'!$U29&lt;='DADOS e Estimativa'!Q29,'DADOS e Estimativa'!Q29&lt;='DADOS e Estimativa'!$V29),'DADOS e Estimativa'!Q29,"excluído*"),"")</f>
        <v/>
      </c>
      <c r="R102" s="131" t="str">
        <f>IF('DADOS e Estimativa'!R29&gt;0,IF(AND('DADOS e Estimativa'!$U29&lt;='DADOS e Estimativa'!R29,'DADOS e Estimativa'!R29&lt;='DADOS e Estimativa'!$V29),'DADOS e Estimativa'!R29,"excluído*"),"")</f>
        <v/>
      </c>
      <c r="S102" s="132">
        <f t="shared" si="44"/>
        <v>60.4</v>
      </c>
      <c r="T102" s="112"/>
      <c r="U102" s="133">
        <f t="shared" si="45"/>
        <v>1268.4</v>
      </c>
      <c r="V102" s="112"/>
    </row>
    <row r="103" ht="19.5" customHeight="1">
      <c r="A103" s="134">
        <f>IF('DADOS e Estimativa'!A30="","",'DADOS e Estimativa'!A30)</f>
        <v>21</v>
      </c>
      <c r="B103" s="135" t="str">
        <f>IF('DADOS e Estimativa'!B30="","",'DADOS e Estimativa'!B30)</f>
        <v>Manutenção em extintor de Pó Químico Seco 04 Kg</v>
      </c>
      <c r="C103" s="136">
        <f>IF('DADOS e Estimativa'!C30="","",'DADOS e Estimativa'!C30)</f>
        <v>22</v>
      </c>
      <c r="D103" s="136" t="str">
        <f>IF('DADOS e Estimativa'!D30="","",'DADOS e Estimativa'!D30)</f>
        <v>unid.</v>
      </c>
      <c r="E103" s="137">
        <f>IF('DADOS e Estimativa'!E30&gt;0,IF(AND('DADOS e Estimativa'!$U30&lt;='DADOS e Estimativa'!E30,'DADOS e Estimativa'!E30&lt;='DADOS e Estimativa'!$V30),'DADOS e Estimativa'!E30,"excluído*"),"")</f>
        <v>55</v>
      </c>
      <c r="F103" s="137">
        <f>IF('DADOS e Estimativa'!F30&gt;0,IF(AND('DADOS e Estimativa'!$U30&lt;='DADOS e Estimativa'!F30,'DADOS e Estimativa'!F30&lt;='DADOS e Estimativa'!$V30),'DADOS e Estimativa'!F30,"excluído*"),"")</f>
        <v>54.86</v>
      </c>
      <c r="G103" s="137">
        <f>IF('DADOS e Estimativa'!G30&gt;0,IF(AND('DADOS e Estimativa'!$U30&lt;='DADOS e Estimativa'!G30,'DADOS e Estimativa'!G30&lt;='DADOS e Estimativa'!$V30),'DADOS e Estimativa'!G30,"excluído*"),"")</f>
        <v>60</v>
      </c>
      <c r="H103" s="137">
        <f>IF('DADOS e Estimativa'!H30&gt;0,IF(AND('DADOS e Estimativa'!$U30&lt;='DADOS e Estimativa'!H30,'DADOS e Estimativa'!H30&lt;='DADOS e Estimativa'!$V30),'DADOS e Estimativa'!H30,"excluído*"),"")</f>
        <v>55</v>
      </c>
      <c r="I103" s="137" t="str">
        <f>IF('DADOS e Estimativa'!I30&gt;0,IF(AND('DADOS e Estimativa'!$U30&lt;='DADOS e Estimativa'!I30,'DADOS e Estimativa'!I30&lt;='DADOS e Estimativa'!$V30),'DADOS e Estimativa'!I30,"excluído*"),"")</f>
        <v>excluído*</v>
      </c>
      <c r="J103" s="137" t="str">
        <f>IF('DADOS e Estimativa'!J30&gt;0,IF(AND('DADOS e Estimativa'!$U30&lt;='DADOS e Estimativa'!J30,'DADOS e Estimativa'!J30&lt;='DADOS e Estimativa'!$V30),'DADOS e Estimativa'!J30,"excluído*"),"")</f>
        <v>excluído*</v>
      </c>
      <c r="K103" s="137" t="str">
        <f>IF('DADOS e Estimativa'!K30&gt;0,IF(AND('DADOS e Estimativa'!$U30&lt;='DADOS e Estimativa'!K30,'DADOS e Estimativa'!K30&lt;='DADOS e Estimativa'!$V30),'DADOS e Estimativa'!K30,"excluído*"),"")</f>
        <v/>
      </c>
      <c r="L103" s="137" t="str">
        <f>IF('DADOS e Estimativa'!L30&gt;0,IF(AND('DADOS e Estimativa'!$U30&lt;='DADOS e Estimativa'!L30,'DADOS e Estimativa'!L30&lt;='DADOS e Estimativa'!$V30),'DADOS e Estimativa'!L30,"excluído*"),"")</f>
        <v/>
      </c>
      <c r="M103" s="137" t="str">
        <f>IF('DADOS e Estimativa'!M30&gt;0,IF(AND('DADOS e Estimativa'!$U30&lt;='DADOS e Estimativa'!M30,'DADOS e Estimativa'!M30&lt;='DADOS e Estimativa'!$V30),'DADOS e Estimativa'!M30,"excluído*"),"")</f>
        <v/>
      </c>
      <c r="N103" s="137" t="str">
        <f>IF('DADOS e Estimativa'!N30&gt;0,IF(AND('DADOS e Estimativa'!$U30&lt;='DADOS e Estimativa'!N30,'DADOS e Estimativa'!N30&lt;='DADOS e Estimativa'!$V30),'DADOS e Estimativa'!N30,"excluído*"),"")</f>
        <v/>
      </c>
      <c r="O103" s="137" t="str">
        <f>IF('DADOS e Estimativa'!O30&gt;0,IF(AND('DADOS e Estimativa'!$U30&lt;='DADOS e Estimativa'!O30,'DADOS e Estimativa'!O30&lt;='DADOS e Estimativa'!$V30),'DADOS e Estimativa'!O30,"excluído*"),"")</f>
        <v/>
      </c>
      <c r="P103" s="137" t="str">
        <f>IF('DADOS e Estimativa'!P30&gt;0,IF(AND('DADOS e Estimativa'!$U30&lt;='DADOS e Estimativa'!P30,'DADOS e Estimativa'!P30&lt;='DADOS e Estimativa'!$V30),'DADOS e Estimativa'!P30,"excluído*"),"")</f>
        <v/>
      </c>
      <c r="Q103" s="137" t="str">
        <f>IF('DADOS e Estimativa'!Q30&gt;0,IF(AND('DADOS e Estimativa'!$U30&lt;='DADOS e Estimativa'!Q30,'DADOS e Estimativa'!Q30&lt;='DADOS e Estimativa'!$V30),'DADOS e Estimativa'!Q30,"excluído*"),"")</f>
        <v/>
      </c>
      <c r="R103" s="137" t="str">
        <f>IF('DADOS e Estimativa'!R30&gt;0,IF(AND('DADOS e Estimativa'!$U30&lt;='DADOS e Estimativa'!R30,'DADOS e Estimativa'!R30&lt;='DADOS e Estimativa'!$V30),'DADOS e Estimativa'!R30,"excluído*"),"")</f>
        <v/>
      </c>
      <c r="S103" s="138">
        <f t="shared" si="44"/>
        <v>56.22</v>
      </c>
      <c r="T103" s="139"/>
      <c r="U103" s="140">
        <f t="shared" si="45"/>
        <v>1236.84</v>
      </c>
      <c r="V103" s="139"/>
    </row>
    <row r="104" ht="19.5" customHeight="1">
      <c r="A104" s="128">
        <f>IF('DADOS e Estimativa'!A31="","",'DADOS e Estimativa'!A31)</f>
        <v>22</v>
      </c>
      <c r="B104" s="129" t="str">
        <f>IF('DADOS e Estimativa'!B31="","",'DADOS e Estimativa'!B31)</f>
        <v>Manutenção em extintor de Pó Químico Seco 06 Kg</v>
      </c>
      <c r="C104" s="130">
        <f>IF('DADOS e Estimativa'!C31="","",'DADOS e Estimativa'!C31)</f>
        <v>20</v>
      </c>
      <c r="D104" s="130" t="str">
        <f>IF('DADOS e Estimativa'!D31="","",'DADOS e Estimativa'!D31)</f>
        <v>unid.</v>
      </c>
      <c r="E104" s="131">
        <f>IF('DADOS e Estimativa'!E31&gt;0,IF(AND('DADOS e Estimativa'!$U31&lt;='DADOS e Estimativa'!E31,'DADOS e Estimativa'!E31&lt;='DADOS e Estimativa'!$V31),'DADOS e Estimativa'!E31,"excluído*"),"")</f>
        <v>60</v>
      </c>
      <c r="F104" s="131">
        <f>IF('DADOS e Estimativa'!F31&gt;0,IF(AND('DADOS e Estimativa'!$U31&lt;='DADOS e Estimativa'!F31,'DADOS e Estimativa'!F31&lt;='DADOS e Estimativa'!$V31),'DADOS e Estimativa'!F31,"excluído*"),"")</f>
        <v>72.54</v>
      </c>
      <c r="G104" s="131">
        <f>IF('DADOS e Estimativa'!G31&gt;0,IF(AND('DADOS e Estimativa'!$U31&lt;='DADOS e Estimativa'!G31,'DADOS e Estimativa'!G31&lt;='DADOS e Estimativa'!$V31),'DADOS e Estimativa'!G31,"excluído*"),"")</f>
        <v>70</v>
      </c>
      <c r="H104" s="131">
        <f>IF('DADOS e Estimativa'!H31&gt;0,IF(AND('DADOS e Estimativa'!$U31&lt;='DADOS e Estimativa'!H31,'DADOS e Estimativa'!H31&lt;='DADOS e Estimativa'!$V31),'DADOS e Estimativa'!H31,"excluído*"),"")</f>
        <v>60</v>
      </c>
      <c r="I104" s="131" t="str">
        <f>IF('DADOS e Estimativa'!I31&gt;0,IF(AND('DADOS e Estimativa'!$U31&lt;='DADOS e Estimativa'!I31,'DADOS e Estimativa'!I31&lt;='DADOS e Estimativa'!$V31),'DADOS e Estimativa'!I31,"excluído*"),"")</f>
        <v>excluído*</v>
      </c>
      <c r="J104" s="131" t="str">
        <f>IF('DADOS e Estimativa'!J31&gt;0,IF(AND('DADOS e Estimativa'!$U31&lt;='DADOS e Estimativa'!J31,'DADOS e Estimativa'!J31&lt;='DADOS e Estimativa'!$V31),'DADOS e Estimativa'!J31,"excluído*"),"")</f>
        <v>excluído*</v>
      </c>
      <c r="K104" s="131" t="str">
        <f>IF('DADOS e Estimativa'!K31&gt;0,IF(AND('DADOS e Estimativa'!$U31&lt;='DADOS e Estimativa'!K31,'DADOS e Estimativa'!K31&lt;='DADOS e Estimativa'!$V31),'DADOS e Estimativa'!K31,"excluído*"),"")</f>
        <v/>
      </c>
      <c r="L104" s="131" t="str">
        <f>IF('DADOS e Estimativa'!L31&gt;0,IF(AND('DADOS e Estimativa'!$U31&lt;='DADOS e Estimativa'!L31,'DADOS e Estimativa'!L31&lt;='DADOS e Estimativa'!$V31),'DADOS e Estimativa'!L31,"excluído*"),"")</f>
        <v/>
      </c>
      <c r="M104" s="131" t="str">
        <f>IF('DADOS e Estimativa'!M31&gt;0,IF(AND('DADOS e Estimativa'!$U31&lt;='DADOS e Estimativa'!M31,'DADOS e Estimativa'!M31&lt;='DADOS e Estimativa'!$V31),'DADOS e Estimativa'!M31,"excluído*"),"")</f>
        <v/>
      </c>
      <c r="N104" s="131" t="str">
        <f>IF('DADOS e Estimativa'!N31&gt;0,IF(AND('DADOS e Estimativa'!$U31&lt;='DADOS e Estimativa'!N31,'DADOS e Estimativa'!N31&lt;='DADOS e Estimativa'!$V31),'DADOS e Estimativa'!N31,"excluído*"),"")</f>
        <v/>
      </c>
      <c r="O104" s="131" t="str">
        <f>IF('DADOS e Estimativa'!O31&gt;0,IF(AND('DADOS e Estimativa'!$U31&lt;='DADOS e Estimativa'!O31,'DADOS e Estimativa'!O31&lt;='DADOS e Estimativa'!$V31),'DADOS e Estimativa'!O31,"excluído*"),"")</f>
        <v/>
      </c>
      <c r="P104" s="131" t="str">
        <f>IF('DADOS e Estimativa'!P31&gt;0,IF(AND('DADOS e Estimativa'!$U31&lt;='DADOS e Estimativa'!P31,'DADOS e Estimativa'!P31&lt;='DADOS e Estimativa'!$V31),'DADOS e Estimativa'!P31,"excluído*"),"")</f>
        <v/>
      </c>
      <c r="Q104" s="131" t="str">
        <f>IF('DADOS e Estimativa'!Q31&gt;0,IF(AND('DADOS e Estimativa'!$U31&lt;='DADOS e Estimativa'!Q31,'DADOS e Estimativa'!Q31&lt;='DADOS e Estimativa'!$V31),'DADOS e Estimativa'!Q31,"excluído*"),"")</f>
        <v/>
      </c>
      <c r="R104" s="131" t="str">
        <f>IF('DADOS e Estimativa'!R31&gt;0,IF(AND('DADOS e Estimativa'!$U31&lt;='DADOS e Estimativa'!R31,'DADOS e Estimativa'!R31&lt;='DADOS e Estimativa'!$V31),'DADOS e Estimativa'!R31,"excluído*"),"")</f>
        <v/>
      </c>
      <c r="S104" s="132">
        <f t="shared" si="44"/>
        <v>65.64</v>
      </c>
      <c r="T104" s="112"/>
      <c r="U104" s="133">
        <f t="shared" si="45"/>
        <v>1312.8</v>
      </c>
      <c r="V104" s="112"/>
    </row>
    <row r="105" ht="19.5" customHeight="1">
      <c r="A105" s="134">
        <f>IF('DADOS e Estimativa'!A32="","",'DADOS e Estimativa'!A32)</f>
        <v>23</v>
      </c>
      <c r="B105" s="135" t="str">
        <f>IF('DADOS e Estimativa'!B32="","",'DADOS e Estimativa'!B32)</f>
        <v>Testes Hidrostáticos em Mangueiras de 15 m</v>
      </c>
      <c r="C105" s="136">
        <f>IF('DADOS e Estimativa'!C32="","",'DADOS e Estimativa'!C32)</f>
        <v>32</v>
      </c>
      <c r="D105" s="136" t="str">
        <f>IF('DADOS e Estimativa'!D32="","",'DADOS e Estimativa'!D32)</f>
        <v>unid.</v>
      </c>
      <c r="E105" s="137">
        <f>IF('DADOS e Estimativa'!E32&gt;0,IF(AND('DADOS e Estimativa'!$U32&lt;='DADOS e Estimativa'!E32,'DADOS e Estimativa'!E32&lt;='DADOS e Estimativa'!$V32),'DADOS e Estimativa'!E32,"excluído*"),"")</f>
        <v>35</v>
      </c>
      <c r="F105" s="137">
        <f>IF('DADOS e Estimativa'!F32&gt;0,IF(AND('DADOS e Estimativa'!$U32&lt;='DADOS e Estimativa'!F32,'DADOS e Estimativa'!F32&lt;='DADOS e Estimativa'!$V32),'DADOS e Estimativa'!F32,"excluído*"),"")</f>
        <v>25</v>
      </c>
      <c r="G105" s="137" t="str">
        <f>IF('DADOS e Estimativa'!G32&gt;0,IF(AND('DADOS e Estimativa'!$U32&lt;='DADOS e Estimativa'!G32,'DADOS e Estimativa'!G32&lt;='DADOS e Estimativa'!$V32),'DADOS e Estimativa'!G32,"excluído*"),"")</f>
        <v>excluído*</v>
      </c>
      <c r="H105" s="137">
        <f>IF('DADOS e Estimativa'!H32&gt;0,IF(AND('DADOS e Estimativa'!$U32&lt;='DADOS e Estimativa'!H32,'DADOS e Estimativa'!H32&lt;='DADOS e Estimativa'!$V32),'DADOS e Estimativa'!H32,"excluído*"),"")</f>
        <v>35</v>
      </c>
      <c r="I105" s="137" t="str">
        <f>IF('DADOS e Estimativa'!I32&gt;0,IF(AND('DADOS e Estimativa'!$U32&lt;='DADOS e Estimativa'!I32,'DADOS e Estimativa'!I32&lt;='DADOS e Estimativa'!$V32),'DADOS e Estimativa'!I32,"excluído*"),"")</f>
        <v>excluído*</v>
      </c>
      <c r="J105" s="137" t="str">
        <f>IF('DADOS e Estimativa'!J32&gt;0,IF(AND('DADOS e Estimativa'!$U32&lt;='DADOS e Estimativa'!J32,'DADOS e Estimativa'!J32&lt;='DADOS e Estimativa'!$V32),'DADOS e Estimativa'!J32,"excluído*"),"")</f>
        <v/>
      </c>
      <c r="K105" s="137" t="str">
        <f>IF('DADOS e Estimativa'!K32&gt;0,IF(AND('DADOS e Estimativa'!$U32&lt;='DADOS e Estimativa'!K32,'DADOS e Estimativa'!K32&lt;='DADOS e Estimativa'!$V32),'DADOS e Estimativa'!K32,"excluído*"),"")</f>
        <v/>
      </c>
      <c r="L105" s="137">
        <f>IF('DADOS e Estimativa'!L32&gt;0,IF(AND('DADOS e Estimativa'!$U32&lt;='DADOS e Estimativa'!L32,'DADOS e Estimativa'!L32&lt;='DADOS e Estimativa'!$V32),'DADOS e Estimativa'!L32,"excluído*"),"")</f>
        <v>27.94</v>
      </c>
      <c r="M105" s="137">
        <f>IF('DADOS e Estimativa'!M33&gt;0,IF(AND('DADOS e Estimativa'!$U32&lt;='DADOS e Estimativa'!M33,'DADOS e Estimativa'!M33&lt;='DADOS e Estimativa'!$V32),'DADOS e Estimativa'!M33,"excluído*"),"")</f>
        <v>29.25</v>
      </c>
      <c r="N105" s="137" t="str">
        <f>IF('DADOS e Estimativa'!N32&gt;0,IF(AND('DADOS e Estimativa'!$U32&lt;='DADOS e Estimativa'!N32,'DADOS e Estimativa'!N32&lt;='DADOS e Estimativa'!$V32),'DADOS e Estimativa'!N32,"excluído*"),"")</f>
        <v/>
      </c>
      <c r="O105" s="137" t="str">
        <f>IF('DADOS e Estimativa'!O32&gt;0,IF(AND('DADOS e Estimativa'!$U32&lt;='DADOS e Estimativa'!O32,'DADOS e Estimativa'!O32&lt;='DADOS e Estimativa'!$V32),'DADOS e Estimativa'!O32,"excluído*"),"")</f>
        <v/>
      </c>
      <c r="P105" s="137" t="str">
        <f>IF('DADOS e Estimativa'!P32&gt;0,IF(AND('DADOS e Estimativa'!$U32&lt;='DADOS e Estimativa'!P32,'DADOS e Estimativa'!P32&lt;='DADOS e Estimativa'!$V32),'DADOS e Estimativa'!P32,"excluído*"),"")</f>
        <v/>
      </c>
      <c r="Q105" s="137" t="str">
        <f>IF('DADOS e Estimativa'!Q32&gt;0,IF(AND('DADOS e Estimativa'!$U32&lt;='DADOS e Estimativa'!Q32,'DADOS e Estimativa'!Q32&lt;='DADOS e Estimativa'!$V32),'DADOS e Estimativa'!Q32,"excluído*"),"")</f>
        <v/>
      </c>
      <c r="R105" s="137" t="str">
        <f>IF('DADOS e Estimativa'!R32&gt;0,IF(AND('DADOS e Estimativa'!$U32&lt;='DADOS e Estimativa'!R32,'DADOS e Estimativa'!R32&lt;='DADOS e Estimativa'!$V32),'DADOS e Estimativa'!R32,"excluído*"),"")</f>
        <v/>
      </c>
      <c r="S105" s="138">
        <f t="shared" si="44"/>
        <v>30.44</v>
      </c>
      <c r="T105" s="139"/>
      <c r="U105" s="140">
        <f t="shared" si="45"/>
        <v>974.08</v>
      </c>
      <c r="V105" s="139"/>
    </row>
    <row r="106" ht="19.5" customHeight="1">
      <c r="A106" s="128">
        <f>IF('DADOS e Estimativa'!A33="","",'DADOS e Estimativa'!A33)</f>
        <v>24</v>
      </c>
      <c r="B106" s="129" t="str">
        <f>IF('DADOS e Estimativa'!B33="","",'DADOS e Estimativa'!B33)</f>
        <v>Testes Hidrostáticos em Mangueiras de 30 m</v>
      </c>
      <c r="C106" s="130">
        <f>IF('DADOS e Estimativa'!C33="","",'DADOS e Estimativa'!C33)</f>
        <v>5</v>
      </c>
      <c r="D106" s="130" t="str">
        <f>IF('DADOS e Estimativa'!D33="","",'DADOS e Estimativa'!D33)</f>
        <v>unid.</v>
      </c>
      <c r="E106" s="131">
        <f>IF('DADOS e Estimativa'!E33&gt;0,IF(AND('DADOS e Estimativa'!$U33&lt;='DADOS e Estimativa'!E33,'DADOS e Estimativa'!E33&lt;='DADOS e Estimativa'!$V33),'DADOS e Estimativa'!E33,"excluído*"),"")</f>
        <v>35</v>
      </c>
      <c r="F106" s="131">
        <f>IF('DADOS e Estimativa'!F33&gt;0,IF(AND('DADOS e Estimativa'!$U33&lt;='DADOS e Estimativa'!F33,'DADOS e Estimativa'!F33&lt;='DADOS e Estimativa'!$V33),'DADOS e Estimativa'!F33,"excluído*"),"")</f>
        <v>25</v>
      </c>
      <c r="G106" s="131" t="str">
        <f>IF('DADOS e Estimativa'!G33&gt;0,IF(AND('DADOS e Estimativa'!$U33&lt;='DADOS e Estimativa'!G33,'DADOS e Estimativa'!G33&lt;='DADOS e Estimativa'!$V33),'DADOS e Estimativa'!G33,"excluído*"),"")</f>
        <v>excluído*</v>
      </c>
      <c r="H106" s="131">
        <f>IF('DADOS e Estimativa'!H33&gt;0,IF(AND('DADOS e Estimativa'!$U33&lt;='DADOS e Estimativa'!H33,'DADOS e Estimativa'!H33&lt;='DADOS e Estimativa'!$V33),'DADOS e Estimativa'!H33,"excluído*"),"")</f>
        <v>35</v>
      </c>
      <c r="I106" s="131" t="str">
        <f>IF('DADOS e Estimativa'!I33&gt;0,IF(AND('DADOS e Estimativa'!$U33&lt;='DADOS e Estimativa'!I33,'DADOS e Estimativa'!I33&lt;='DADOS e Estimativa'!$V33),'DADOS e Estimativa'!I33,"excluído*"),"")</f>
        <v>excluído*</v>
      </c>
      <c r="J106" s="131" t="str">
        <f>IF('DADOS e Estimativa'!J33&gt;0,IF(AND('DADOS e Estimativa'!$U33&lt;='DADOS e Estimativa'!J33,'DADOS e Estimativa'!J33&lt;='DADOS e Estimativa'!$V33),'DADOS e Estimativa'!J33,"excluído*"),"")</f>
        <v/>
      </c>
      <c r="K106" s="131" t="str">
        <f>IF('DADOS e Estimativa'!K33&gt;0,IF(AND('DADOS e Estimativa'!$U33&lt;='DADOS e Estimativa'!K33,'DADOS e Estimativa'!K33&lt;='DADOS e Estimativa'!$V33),'DADOS e Estimativa'!K33,"excluído*"),"")</f>
        <v/>
      </c>
      <c r="L106" s="131">
        <f>IF('DADOS e Estimativa'!L33&gt;0,IF(AND('DADOS e Estimativa'!$U33&lt;='DADOS e Estimativa'!L33,'DADOS e Estimativa'!L33&lt;='DADOS e Estimativa'!$V33),'DADOS e Estimativa'!L33,"excluído*"),"")</f>
        <v>29</v>
      </c>
      <c r="M106" s="131" t="str">
        <f>IF('DADOS e Estimativa'!M34&gt;0,IF(AND('DADOS e Estimativa'!$U33&lt;='DADOS e Estimativa'!M34,'DADOS e Estimativa'!M34&lt;='DADOS e Estimativa'!$V33),'DADOS e Estimativa'!M34,"excluído*"),"")</f>
        <v/>
      </c>
      <c r="N106" s="131" t="str">
        <f>IF('DADOS e Estimativa'!N33&gt;0,IF(AND('DADOS e Estimativa'!$U33&lt;='DADOS e Estimativa'!N33,'DADOS e Estimativa'!N33&lt;='DADOS e Estimativa'!$V33),'DADOS e Estimativa'!N33,"excluído*"),"")</f>
        <v/>
      </c>
      <c r="O106" s="131" t="str">
        <f>IF('DADOS e Estimativa'!O33&gt;0,IF(AND('DADOS e Estimativa'!$U33&lt;='DADOS e Estimativa'!O33,'DADOS e Estimativa'!O33&lt;='DADOS e Estimativa'!$V33),'DADOS e Estimativa'!O33,"excluído*"),"")</f>
        <v/>
      </c>
      <c r="P106" s="131" t="str">
        <f>IF('DADOS e Estimativa'!P33&gt;0,IF(AND('DADOS e Estimativa'!$U33&lt;='DADOS e Estimativa'!P33,'DADOS e Estimativa'!P33&lt;='DADOS e Estimativa'!$V33),'DADOS e Estimativa'!P33,"excluído*"),"")</f>
        <v/>
      </c>
      <c r="Q106" s="131" t="str">
        <f>IF('DADOS e Estimativa'!Q33&gt;0,IF(AND('DADOS e Estimativa'!$U33&lt;='DADOS e Estimativa'!Q33,'DADOS e Estimativa'!Q33&lt;='DADOS e Estimativa'!$V33),'DADOS e Estimativa'!Q33,"excluído*"),"")</f>
        <v/>
      </c>
      <c r="R106" s="131" t="str">
        <f>IF('DADOS e Estimativa'!R33&gt;0,IF(AND('DADOS e Estimativa'!$U33&lt;='DADOS e Estimativa'!R33,'DADOS e Estimativa'!R33&lt;='DADOS e Estimativa'!$V33),'DADOS e Estimativa'!R33,"excluído*"),"")</f>
        <v/>
      </c>
      <c r="S106" s="156">
        <f t="shared" si="44"/>
        <v>31</v>
      </c>
      <c r="T106" s="117"/>
      <c r="U106" s="157">
        <f t="shared" si="45"/>
        <v>155</v>
      </c>
      <c r="V106" s="117"/>
    </row>
    <row r="107" ht="12.75" customHeight="1">
      <c r="A107" s="146"/>
      <c r="B107" s="85" t="str">
        <f>B34</f>
        <v>Circunscrição IV (Grupo IV)</v>
      </c>
      <c r="C107" s="85"/>
      <c r="D107" s="85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153"/>
      <c r="T107" s="153"/>
      <c r="U107" s="154">
        <f>SUM(U108:U114)</f>
        <v>13338.06</v>
      </c>
      <c r="V107" s="155"/>
    </row>
    <row r="108" ht="19.5" customHeight="1">
      <c r="A108" s="121">
        <f>IF('DADOS e Estimativa'!A35="","",'DADOS e Estimativa'!A35)</f>
        <v>25</v>
      </c>
      <c r="B108" s="122" t="str">
        <f>IF('DADOS e Estimativa'!B35="","",'DADOS e Estimativa'!B35)</f>
        <v>Manutenção em extintor de Água Pressurizada 10 L</v>
      </c>
      <c r="C108" s="123">
        <f>IF('DADOS e Estimativa'!C35="","",'DADOS e Estimativa'!C35)</f>
        <v>79</v>
      </c>
      <c r="D108" s="123" t="str">
        <f>IF('DADOS e Estimativa'!D35="","",'DADOS e Estimativa'!D35)</f>
        <v>unid.</v>
      </c>
      <c r="E108" s="124">
        <f>IF('DADOS e Estimativa'!E35&gt;0,IF(AND('DADOS e Estimativa'!$U35&lt;='DADOS e Estimativa'!E35,'DADOS e Estimativa'!E35&lt;='DADOS e Estimativa'!$V35),'DADOS e Estimativa'!E35,"excluído*"),"")</f>
        <v>50</v>
      </c>
      <c r="F108" s="124">
        <f>IF('DADOS e Estimativa'!F35&gt;0,IF(AND('DADOS e Estimativa'!$U35&lt;='DADOS e Estimativa'!F35,'DADOS e Estimativa'!F35&lt;='DADOS e Estimativa'!$V35),'DADOS e Estimativa'!F35,"excluído*"),"")</f>
        <v>33.15</v>
      </c>
      <c r="G108" s="124" t="str">
        <f>IF('DADOS e Estimativa'!G35&gt;0,IF(AND('DADOS e Estimativa'!$U35&lt;='DADOS e Estimativa'!G35,'DADOS e Estimativa'!G35&lt;='DADOS e Estimativa'!$V35),'DADOS e Estimativa'!G35,"excluído*"),"")</f>
        <v>excluído*</v>
      </c>
      <c r="H108" s="124">
        <f>IF('DADOS e Estimativa'!H35&gt;0,IF(AND('DADOS e Estimativa'!$U35&lt;='DADOS e Estimativa'!H35,'DADOS e Estimativa'!H35&lt;='DADOS e Estimativa'!$V35),'DADOS e Estimativa'!H35,"excluído*"),"")</f>
        <v>40</v>
      </c>
      <c r="I108" s="124">
        <f>IF('DADOS e Estimativa'!I35&gt;0,IF(AND('DADOS e Estimativa'!$U35&lt;='DADOS e Estimativa'!I35,'DADOS e Estimativa'!I35&lt;='DADOS e Estimativa'!$V35),'DADOS e Estimativa'!I35,"excluído*"),"")</f>
        <v>19</v>
      </c>
      <c r="J108" s="124">
        <f>IF('DADOS e Estimativa'!J35&gt;0,IF(AND('DADOS e Estimativa'!$U35&lt;='DADOS e Estimativa'!J35,'DADOS e Estimativa'!J35&lt;='DADOS e Estimativa'!$V35),'DADOS e Estimativa'!J35,"excluído*"),"")</f>
        <v>17</v>
      </c>
      <c r="K108" s="124">
        <f>IF('DADOS e Estimativa'!K35&gt;0,IF(AND('DADOS e Estimativa'!$U35&lt;='DADOS e Estimativa'!K35,'DADOS e Estimativa'!K35&lt;='DADOS e Estimativa'!$V35),'DADOS e Estimativa'!K35,"excluído*"),"")</f>
        <v>18</v>
      </c>
      <c r="L108" s="124" t="str">
        <f>IF('DADOS e Estimativa'!L35&gt;0,IF(AND('DADOS e Estimativa'!$U35&lt;='DADOS e Estimativa'!L35,'DADOS e Estimativa'!L35&lt;='DADOS e Estimativa'!$V35),'DADOS e Estimativa'!L35,"excluído*"),"")</f>
        <v/>
      </c>
      <c r="M108" s="124" t="str">
        <f>IF('DADOS e Estimativa'!M35&gt;0,IF(AND('DADOS e Estimativa'!$U35&lt;='DADOS e Estimativa'!M35,'DADOS e Estimativa'!M35&lt;='DADOS e Estimativa'!$V35),'DADOS e Estimativa'!M35,"excluído*"),"")</f>
        <v/>
      </c>
      <c r="N108" s="124" t="str">
        <f>IF('DADOS e Estimativa'!N35&gt;0,IF(AND('DADOS e Estimativa'!$U35&lt;='DADOS e Estimativa'!N35,'DADOS e Estimativa'!N35&lt;='DADOS e Estimativa'!$V35),'DADOS e Estimativa'!N35,"excluído*"),"")</f>
        <v/>
      </c>
      <c r="O108" s="124" t="str">
        <f>IF('DADOS e Estimativa'!O35&gt;0,IF(AND('DADOS e Estimativa'!$U35&lt;='DADOS e Estimativa'!O35,'DADOS e Estimativa'!O35&lt;='DADOS e Estimativa'!$V35),'DADOS e Estimativa'!O35,"excluído*"),"")</f>
        <v/>
      </c>
      <c r="P108" s="124" t="str">
        <f>IF('DADOS e Estimativa'!P35&gt;0,IF(AND('DADOS e Estimativa'!$U35&lt;='DADOS e Estimativa'!P35,'DADOS e Estimativa'!P35&lt;='DADOS e Estimativa'!$V35),'DADOS e Estimativa'!P35,"excluído*"),"")</f>
        <v/>
      </c>
      <c r="Q108" s="124" t="str">
        <f>IF('DADOS e Estimativa'!Q35&gt;0,IF(AND('DADOS e Estimativa'!$U35&lt;='DADOS e Estimativa'!Q35,'DADOS e Estimativa'!Q35&lt;='DADOS e Estimativa'!$V35),'DADOS e Estimativa'!Q35,"excluído*"),"")</f>
        <v/>
      </c>
      <c r="R108" s="124" t="str">
        <f>IF('DADOS e Estimativa'!R35&gt;0,IF(AND('DADOS e Estimativa'!$U35&lt;='DADOS e Estimativa'!R35,'DADOS e Estimativa'!R35&lt;='DADOS e Estimativa'!$V35),'DADOS e Estimativa'!R35,"excluído*"),"")</f>
        <v/>
      </c>
      <c r="S108" s="125">
        <f t="shared" ref="S108:S114" si="46">IF(SUM(E108:R108)&gt;0,ROUND(AVERAGE(E108:R108),2),"")</f>
        <v>29.53</v>
      </c>
      <c r="T108" s="126"/>
      <c r="U108" s="127">
        <f t="shared" ref="U108:U114" si="47">IF(S108&lt;&gt;"",S108*C108,"")</f>
        <v>2332.87</v>
      </c>
      <c r="V108" s="126"/>
    </row>
    <row r="109" ht="19.5" customHeight="1">
      <c r="A109" s="128">
        <f>IF('DADOS e Estimativa'!A36="","",'DADOS e Estimativa'!A36)</f>
        <v>26</v>
      </c>
      <c r="B109" s="129" t="str">
        <f>IF('DADOS e Estimativa'!B36="","",'DADOS e Estimativa'!B36)</f>
        <v>Manutenção em extintor de Gás Carbônico 06 Kg</v>
      </c>
      <c r="C109" s="130">
        <f>IF('DADOS e Estimativa'!C36="","",'DADOS e Estimativa'!C36)</f>
        <v>32</v>
      </c>
      <c r="D109" s="130" t="str">
        <f>IF('DADOS e Estimativa'!D36="","",'DADOS e Estimativa'!D36)</f>
        <v>unid.</v>
      </c>
      <c r="E109" s="131">
        <f>IF('DADOS e Estimativa'!E36&gt;0,IF(AND('DADOS e Estimativa'!$U36&lt;='DADOS e Estimativa'!E36,'DADOS e Estimativa'!E36&lt;='DADOS e Estimativa'!$V36),'DADOS e Estimativa'!E36,"excluído*"),"")</f>
        <v>70</v>
      </c>
      <c r="F109" s="131" t="str">
        <f>IF('DADOS e Estimativa'!F36&gt;0,IF(AND('DADOS e Estimativa'!$U36&lt;='DADOS e Estimativa'!F36,'DADOS e Estimativa'!F36&lt;='DADOS e Estimativa'!$V36),'DADOS e Estimativa'!F36,"excluído*"),"")</f>
        <v>excluído*</v>
      </c>
      <c r="G109" s="131">
        <f>IF('DADOS e Estimativa'!G36&gt;0,IF(AND('DADOS e Estimativa'!$U36&lt;='DADOS e Estimativa'!G36,'DADOS e Estimativa'!G36&lt;='DADOS e Estimativa'!$V36),'DADOS e Estimativa'!G36,"excluído*"),"")</f>
        <v>80</v>
      </c>
      <c r="H109" s="131">
        <f>IF('DADOS e Estimativa'!H36&gt;0,IF(AND('DADOS e Estimativa'!$U36&lt;='DADOS e Estimativa'!H36,'DADOS e Estimativa'!H36&lt;='DADOS e Estimativa'!$V36),'DADOS e Estimativa'!H36,"excluído*"),"")</f>
        <v>70</v>
      </c>
      <c r="I109" s="131">
        <f>IF('DADOS e Estimativa'!I36&gt;0,IF(AND('DADOS e Estimativa'!$U36&lt;='DADOS e Estimativa'!I36,'DADOS e Estimativa'!I36&lt;='DADOS e Estimativa'!$V36),'DADOS e Estimativa'!I36,"excluído*"),"")</f>
        <v>45</v>
      </c>
      <c r="J109" s="131">
        <f>IF('DADOS e Estimativa'!J36&gt;0,IF(AND('DADOS e Estimativa'!$U36&lt;='DADOS e Estimativa'!J36,'DADOS e Estimativa'!J36&lt;='DADOS e Estimativa'!$V36),'DADOS e Estimativa'!J36,"excluído*"),"")</f>
        <v>37</v>
      </c>
      <c r="K109" s="131" t="str">
        <f>IF('DADOS e Estimativa'!K36&gt;0,IF(AND('DADOS e Estimativa'!$U36&lt;='DADOS e Estimativa'!K36,'DADOS e Estimativa'!K36&lt;='DADOS e Estimativa'!$V36),'DADOS e Estimativa'!K36,"excluído*"),"")</f>
        <v>excluído*</v>
      </c>
      <c r="L109" s="131" t="str">
        <f>IF('DADOS e Estimativa'!L36&gt;0,IF(AND('DADOS e Estimativa'!$U36&lt;='DADOS e Estimativa'!L36,'DADOS e Estimativa'!L36&lt;='DADOS e Estimativa'!$V36),'DADOS e Estimativa'!L36,"excluído*"),"")</f>
        <v/>
      </c>
      <c r="M109" s="131" t="str">
        <f>IF('DADOS e Estimativa'!M36&gt;0,IF(AND('DADOS e Estimativa'!$U36&lt;='DADOS e Estimativa'!M36,'DADOS e Estimativa'!M36&lt;='DADOS e Estimativa'!$V36),'DADOS e Estimativa'!M36,"excluído*"),"")</f>
        <v/>
      </c>
      <c r="N109" s="131" t="str">
        <f>IF('DADOS e Estimativa'!N36&gt;0,IF(AND('DADOS e Estimativa'!$U36&lt;='DADOS e Estimativa'!N36,'DADOS e Estimativa'!N36&lt;='DADOS e Estimativa'!$V36),'DADOS e Estimativa'!N36,"excluído*"),"")</f>
        <v/>
      </c>
      <c r="O109" s="131" t="str">
        <f>IF('DADOS e Estimativa'!O36&gt;0,IF(AND('DADOS e Estimativa'!$U36&lt;='DADOS e Estimativa'!O36,'DADOS e Estimativa'!O36&lt;='DADOS e Estimativa'!$V36),'DADOS e Estimativa'!O36,"excluído*"),"")</f>
        <v/>
      </c>
      <c r="P109" s="131" t="str">
        <f>IF('DADOS e Estimativa'!P36&gt;0,IF(AND('DADOS e Estimativa'!$U36&lt;='DADOS e Estimativa'!P36,'DADOS e Estimativa'!P36&lt;='DADOS e Estimativa'!$V36),'DADOS e Estimativa'!P36,"excluído*"),"")</f>
        <v/>
      </c>
      <c r="Q109" s="131" t="str">
        <f>IF('DADOS e Estimativa'!Q36&gt;0,IF(AND('DADOS e Estimativa'!$U36&lt;='DADOS e Estimativa'!Q36,'DADOS e Estimativa'!Q36&lt;='DADOS e Estimativa'!$V36),'DADOS e Estimativa'!Q36,"excluído*"),"")</f>
        <v/>
      </c>
      <c r="R109" s="131" t="str">
        <f>IF('DADOS e Estimativa'!R36&gt;0,IF(AND('DADOS e Estimativa'!$U36&lt;='DADOS e Estimativa'!R36,'DADOS e Estimativa'!R36&lt;='DADOS e Estimativa'!$V36),'DADOS e Estimativa'!R36,"excluído*"),"")</f>
        <v/>
      </c>
      <c r="S109" s="132">
        <f t="shared" si="46"/>
        <v>60.4</v>
      </c>
      <c r="T109" s="112"/>
      <c r="U109" s="133">
        <f t="shared" si="47"/>
        <v>1932.8</v>
      </c>
      <c r="V109" s="112"/>
    </row>
    <row r="110" ht="19.5" customHeight="1">
      <c r="A110" s="134">
        <f>IF('DADOS e Estimativa'!A37="","",'DADOS e Estimativa'!A37)</f>
        <v>27</v>
      </c>
      <c r="B110" s="135" t="str">
        <f>IF('DADOS e Estimativa'!B37="","",'DADOS e Estimativa'!B37)</f>
        <v>Manutenção em extintor de Pó Químico Seco 04 Kg</v>
      </c>
      <c r="C110" s="136">
        <f>IF('DADOS e Estimativa'!C37="","",'DADOS e Estimativa'!C37)</f>
        <v>59</v>
      </c>
      <c r="D110" s="136" t="str">
        <f>IF('DADOS e Estimativa'!D37="","",'DADOS e Estimativa'!D37)</f>
        <v>unid.</v>
      </c>
      <c r="E110" s="137">
        <f>IF('DADOS e Estimativa'!E37&gt;0,IF(AND('DADOS e Estimativa'!$U37&lt;='DADOS e Estimativa'!E37,'DADOS e Estimativa'!E37&lt;='DADOS e Estimativa'!$V37),'DADOS e Estimativa'!E37,"excluído*"),"")</f>
        <v>55</v>
      </c>
      <c r="F110" s="137">
        <f>IF('DADOS e Estimativa'!F37&gt;0,IF(AND('DADOS e Estimativa'!$U37&lt;='DADOS e Estimativa'!F37,'DADOS e Estimativa'!F37&lt;='DADOS e Estimativa'!$V37),'DADOS e Estimativa'!F37,"excluído*"),"")</f>
        <v>54.86</v>
      </c>
      <c r="G110" s="137">
        <f>IF('DADOS e Estimativa'!G37&gt;0,IF(AND('DADOS e Estimativa'!$U37&lt;='DADOS e Estimativa'!G37,'DADOS e Estimativa'!G37&lt;='DADOS e Estimativa'!$V37),'DADOS e Estimativa'!G37,"excluído*"),"")</f>
        <v>60</v>
      </c>
      <c r="H110" s="137">
        <f>IF('DADOS e Estimativa'!H37&gt;0,IF(AND('DADOS e Estimativa'!$U37&lt;='DADOS e Estimativa'!H37,'DADOS e Estimativa'!H37&lt;='DADOS e Estimativa'!$V37),'DADOS e Estimativa'!H37,"excluído*"),"")</f>
        <v>55</v>
      </c>
      <c r="I110" s="137" t="str">
        <f>IF('DADOS e Estimativa'!I37&gt;0,IF(AND('DADOS e Estimativa'!$U37&lt;='DADOS e Estimativa'!I37,'DADOS e Estimativa'!I37&lt;='DADOS e Estimativa'!$V37),'DADOS e Estimativa'!I37,"excluído*"),"")</f>
        <v>excluído*</v>
      </c>
      <c r="J110" s="137" t="str">
        <f>IF('DADOS e Estimativa'!J37&gt;0,IF(AND('DADOS e Estimativa'!$U37&lt;='DADOS e Estimativa'!J37,'DADOS e Estimativa'!J37&lt;='DADOS e Estimativa'!$V37),'DADOS e Estimativa'!J37,"excluído*"),"")</f>
        <v>excluído*</v>
      </c>
      <c r="K110" s="137" t="str">
        <f>IF('DADOS e Estimativa'!K37&gt;0,IF(AND('DADOS e Estimativa'!$U37&lt;='DADOS e Estimativa'!K37,'DADOS e Estimativa'!K37&lt;='DADOS e Estimativa'!$V37),'DADOS e Estimativa'!K37,"excluído*"),"")</f>
        <v/>
      </c>
      <c r="L110" s="137" t="str">
        <f>IF('DADOS e Estimativa'!L37&gt;0,IF(AND('DADOS e Estimativa'!$U37&lt;='DADOS e Estimativa'!L37,'DADOS e Estimativa'!L37&lt;='DADOS e Estimativa'!$V37),'DADOS e Estimativa'!L37,"excluído*"),"")</f>
        <v/>
      </c>
      <c r="M110" s="137" t="str">
        <f>IF('DADOS e Estimativa'!M37&gt;0,IF(AND('DADOS e Estimativa'!$U37&lt;='DADOS e Estimativa'!M37,'DADOS e Estimativa'!M37&lt;='DADOS e Estimativa'!$V37),'DADOS e Estimativa'!M37,"excluído*"),"")</f>
        <v/>
      </c>
      <c r="N110" s="137" t="str">
        <f>IF('DADOS e Estimativa'!N37&gt;0,IF(AND('DADOS e Estimativa'!$U37&lt;='DADOS e Estimativa'!N37,'DADOS e Estimativa'!N37&lt;='DADOS e Estimativa'!$V37),'DADOS e Estimativa'!N37,"excluído*"),"")</f>
        <v/>
      </c>
      <c r="O110" s="137" t="str">
        <f>IF('DADOS e Estimativa'!O37&gt;0,IF(AND('DADOS e Estimativa'!$U37&lt;='DADOS e Estimativa'!O37,'DADOS e Estimativa'!O37&lt;='DADOS e Estimativa'!$V37),'DADOS e Estimativa'!O37,"excluído*"),"")</f>
        <v/>
      </c>
      <c r="P110" s="137" t="str">
        <f>IF('DADOS e Estimativa'!P37&gt;0,IF(AND('DADOS e Estimativa'!$U37&lt;='DADOS e Estimativa'!P37,'DADOS e Estimativa'!P37&lt;='DADOS e Estimativa'!$V37),'DADOS e Estimativa'!P37,"excluído*"),"")</f>
        <v/>
      </c>
      <c r="Q110" s="137" t="str">
        <f>IF('DADOS e Estimativa'!Q37&gt;0,IF(AND('DADOS e Estimativa'!$U37&lt;='DADOS e Estimativa'!Q37,'DADOS e Estimativa'!Q37&lt;='DADOS e Estimativa'!$V37),'DADOS e Estimativa'!Q37,"excluído*"),"")</f>
        <v/>
      </c>
      <c r="R110" s="137" t="str">
        <f>IF('DADOS e Estimativa'!R37&gt;0,IF(AND('DADOS e Estimativa'!$U37&lt;='DADOS e Estimativa'!R37,'DADOS e Estimativa'!R37&lt;='DADOS e Estimativa'!$V37),'DADOS e Estimativa'!R37,"excluído*"),"")</f>
        <v/>
      </c>
      <c r="S110" s="138">
        <f t="shared" si="46"/>
        <v>56.22</v>
      </c>
      <c r="T110" s="139"/>
      <c r="U110" s="140">
        <f t="shared" si="47"/>
        <v>3316.98</v>
      </c>
      <c r="V110" s="139"/>
    </row>
    <row r="111" ht="19.5" customHeight="1">
      <c r="A111" s="128">
        <f>IF('DADOS e Estimativa'!A38="","",'DADOS e Estimativa'!A38)</f>
        <v>28</v>
      </c>
      <c r="B111" s="129" t="str">
        <f>IF('DADOS e Estimativa'!B38="","",'DADOS e Estimativa'!B38)</f>
        <v>Manutenção em extintor de Pó Químico Seco 06 Kg</v>
      </c>
      <c r="C111" s="130">
        <f>IF('DADOS e Estimativa'!C38="","",'DADOS e Estimativa'!C38)</f>
        <v>25</v>
      </c>
      <c r="D111" s="130" t="str">
        <f>IF('DADOS e Estimativa'!D38="","",'DADOS e Estimativa'!D38)</f>
        <v>unid.</v>
      </c>
      <c r="E111" s="131">
        <f>IF('DADOS e Estimativa'!E38&gt;0,IF(AND('DADOS e Estimativa'!$U38&lt;='DADOS e Estimativa'!E38,'DADOS e Estimativa'!E38&lt;='DADOS e Estimativa'!$V38),'DADOS e Estimativa'!E38,"excluído*"),"")</f>
        <v>60</v>
      </c>
      <c r="F111" s="131">
        <f>IF('DADOS e Estimativa'!F38&gt;0,IF(AND('DADOS e Estimativa'!$U38&lt;='DADOS e Estimativa'!F38,'DADOS e Estimativa'!F38&lt;='DADOS e Estimativa'!$V38),'DADOS e Estimativa'!F38,"excluído*"),"")</f>
        <v>72.54</v>
      </c>
      <c r="G111" s="131">
        <f>IF('DADOS e Estimativa'!G38&gt;0,IF(AND('DADOS e Estimativa'!$U38&lt;='DADOS e Estimativa'!G38,'DADOS e Estimativa'!G38&lt;='DADOS e Estimativa'!$V38),'DADOS e Estimativa'!G38,"excluído*"),"")</f>
        <v>70</v>
      </c>
      <c r="H111" s="131">
        <f>IF('DADOS e Estimativa'!H38&gt;0,IF(AND('DADOS e Estimativa'!$U38&lt;='DADOS e Estimativa'!H38,'DADOS e Estimativa'!H38&lt;='DADOS e Estimativa'!$V38),'DADOS e Estimativa'!H38,"excluído*"),"")</f>
        <v>60</v>
      </c>
      <c r="I111" s="131" t="str">
        <f>IF('DADOS e Estimativa'!I38&gt;0,IF(AND('DADOS e Estimativa'!$U38&lt;='DADOS e Estimativa'!I38,'DADOS e Estimativa'!I38&lt;='DADOS e Estimativa'!$V38),'DADOS e Estimativa'!I38,"excluído*"),"")</f>
        <v>excluído*</v>
      </c>
      <c r="J111" s="131" t="str">
        <f>IF('DADOS e Estimativa'!J38&gt;0,IF(AND('DADOS e Estimativa'!$U38&lt;='DADOS e Estimativa'!J38,'DADOS e Estimativa'!J38&lt;='DADOS e Estimativa'!$V38),'DADOS e Estimativa'!J38,"excluído*"),"")</f>
        <v>excluído*</v>
      </c>
      <c r="K111" s="131" t="str">
        <f>IF('DADOS e Estimativa'!K38&gt;0,IF(AND('DADOS e Estimativa'!$U38&lt;='DADOS e Estimativa'!K38,'DADOS e Estimativa'!K38&lt;='DADOS e Estimativa'!$V38),'DADOS e Estimativa'!K38,"excluído*"),"")</f>
        <v/>
      </c>
      <c r="L111" s="131" t="str">
        <f>IF('DADOS e Estimativa'!L38&gt;0,IF(AND('DADOS e Estimativa'!$U38&lt;='DADOS e Estimativa'!L38,'DADOS e Estimativa'!L38&lt;='DADOS e Estimativa'!$V38),'DADOS e Estimativa'!L38,"excluído*"),"")</f>
        <v/>
      </c>
      <c r="M111" s="131" t="str">
        <f>IF('DADOS e Estimativa'!M38&gt;0,IF(AND('DADOS e Estimativa'!$U38&lt;='DADOS e Estimativa'!M38,'DADOS e Estimativa'!M38&lt;='DADOS e Estimativa'!$V38),'DADOS e Estimativa'!M38,"excluído*"),"")</f>
        <v/>
      </c>
      <c r="N111" s="131" t="str">
        <f>IF('DADOS e Estimativa'!N38&gt;0,IF(AND('DADOS e Estimativa'!$U38&lt;='DADOS e Estimativa'!N38,'DADOS e Estimativa'!N38&lt;='DADOS e Estimativa'!$V38),'DADOS e Estimativa'!N38,"excluído*"),"")</f>
        <v/>
      </c>
      <c r="O111" s="131" t="str">
        <f>IF('DADOS e Estimativa'!O38&gt;0,IF(AND('DADOS e Estimativa'!$U38&lt;='DADOS e Estimativa'!O38,'DADOS e Estimativa'!O38&lt;='DADOS e Estimativa'!$V38),'DADOS e Estimativa'!O38,"excluído*"),"")</f>
        <v/>
      </c>
      <c r="P111" s="131" t="str">
        <f>IF('DADOS e Estimativa'!P38&gt;0,IF(AND('DADOS e Estimativa'!$U38&lt;='DADOS e Estimativa'!P38,'DADOS e Estimativa'!P38&lt;='DADOS e Estimativa'!$V38),'DADOS e Estimativa'!P38,"excluído*"),"")</f>
        <v/>
      </c>
      <c r="Q111" s="131" t="str">
        <f>IF('DADOS e Estimativa'!Q38&gt;0,IF(AND('DADOS e Estimativa'!$U38&lt;='DADOS e Estimativa'!Q38,'DADOS e Estimativa'!Q38&lt;='DADOS e Estimativa'!$V38),'DADOS e Estimativa'!Q38,"excluído*"),"")</f>
        <v/>
      </c>
      <c r="R111" s="131" t="str">
        <f>IF('DADOS e Estimativa'!R38&gt;0,IF(AND('DADOS e Estimativa'!$U38&lt;='DADOS e Estimativa'!R38,'DADOS e Estimativa'!R38&lt;='DADOS e Estimativa'!$V38),'DADOS e Estimativa'!R38,"excluído*"),"")</f>
        <v/>
      </c>
      <c r="S111" s="132">
        <f t="shared" si="46"/>
        <v>65.64</v>
      </c>
      <c r="T111" s="112"/>
      <c r="U111" s="133">
        <f t="shared" si="47"/>
        <v>1641</v>
      </c>
      <c r="V111" s="112"/>
    </row>
    <row r="112" ht="19.5" customHeight="1">
      <c r="A112" s="134">
        <f>IF('DADOS e Estimativa'!A39="","",'DADOS e Estimativa'!A39)</f>
        <v>29</v>
      </c>
      <c r="B112" s="135" t="str">
        <f>IF('DADOS e Estimativa'!B39="","",'DADOS e Estimativa'!B39)</f>
        <v>Manutenção em extintor de Pó Químico Seco ABC 08 Kg</v>
      </c>
      <c r="C112" s="136">
        <f>IF('DADOS e Estimativa'!C39="","",'DADOS e Estimativa'!C39)</f>
        <v>19</v>
      </c>
      <c r="D112" s="136" t="str">
        <f>IF('DADOS e Estimativa'!D39="","",'DADOS e Estimativa'!D39)</f>
        <v>unid.</v>
      </c>
      <c r="E112" s="137">
        <f>IF('DADOS e Estimativa'!E39&gt;0,IF(AND('DADOS e Estimativa'!$U39&lt;='DADOS e Estimativa'!E39,'DADOS e Estimativa'!E39&lt;='DADOS e Estimativa'!$V39),'DADOS e Estimativa'!E39,"excluído*"),"")</f>
        <v>100</v>
      </c>
      <c r="F112" s="137" t="str">
        <f>IF('DADOS e Estimativa'!F39&gt;0,IF(AND('DADOS e Estimativa'!$U39&lt;='DADOS e Estimativa'!F39,'DADOS e Estimativa'!F39&lt;='DADOS e Estimativa'!$V39),'DADOS e Estimativa'!F39,"excluído*"),"")</f>
        <v>excluído*</v>
      </c>
      <c r="G112" s="137">
        <f>IF('DADOS e Estimativa'!G39&gt;0,IF(AND('DADOS e Estimativa'!$U39&lt;='DADOS e Estimativa'!G39,'DADOS e Estimativa'!G39&lt;='DADOS e Estimativa'!$V39),'DADOS e Estimativa'!G39,"excluído*"),"")</f>
        <v>110</v>
      </c>
      <c r="H112" s="137">
        <f>IF('DADOS e Estimativa'!H39&gt;0,IF(AND('DADOS e Estimativa'!$U39&lt;='DADOS e Estimativa'!H39,'DADOS e Estimativa'!H39&lt;='DADOS e Estimativa'!$V39),'DADOS e Estimativa'!H39,"excluído*"),"")</f>
        <v>110</v>
      </c>
      <c r="I112" s="137" t="str">
        <f>IF('DADOS e Estimativa'!I39&gt;0,IF(AND('DADOS e Estimativa'!$U39&lt;='DADOS e Estimativa'!I39,'DADOS e Estimativa'!I39&lt;='DADOS e Estimativa'!$V39),'DADOS e Estimativa'!I39,"excluído*"),"")</f>
        <v/>
      </c>
      <c r="J112" s="137" t="str">
        <f>IF('DADOS e Estimativa'!J39&gt;0,IF(AND('DADOS e Estimativa'!$U39&lt;='DADOS e Estimativa'!J39,'DADOS e Estimativa'!J39&lt;='DADOS e Estimativa'!$V39),'DADOS e Estimativa'!J39,"excluído*"),"")</f>
        <v/>
      </c>
      <c r="K112" s="137" t="str">
        <f>IF('DADOS e Estimativa'!K39&gt;0,IF(AND('DADOS e Estimativa'!$U39&lt;='DADOS e Estimativa'!K39,'DADOS e Estimativa'!K39&lt;='DADOS e Estimativa'!$V39),'DADOS e Estimativa'!K39,"excluído*"),"")</f>
        <v/>
      </c>
      <c r="L112" s="137" t="str">
        <f>IF('DADOS e Estimativa'!L39&gt;0,IF(AND('DADOS e Estimativa'!$U39&lt;='DADOS e Estimativa'!L39,'DADOS e Estimativa'!L39&lt;='DADOS e Estimativa'!$V39),'DADOS e Estimativa'!L39,"excluído*"),"")</f>
        <v>excluído*</v>
      </c>
      <c r="M112" s="137">
        <f>IF('DADOS e Estimativa'!M39&gt;0,IF(AND('DADOS e Estimativa'!$U39&lt;='DADOS e Estimativa'!M39,'DADOS e Estimativa'!M39&lt;='DADOS e Estimativa'!$V39),'DADOS e Estimativa'!M39,"excluído*"),"")</f>
        <v>90</v>
      </c>
      <c r="N112" s="137" t="str">
        <f>IF('DADOS e Estimativa'!N39&gt;0,IF(AND('DADOS e Estimativa'!$U39&lt;='DADOS e Estimativa'!N39,'DADOS e Estimativa'!N39&lt;='DADOS e Estimativa'!$V39),'DADOS e Estimativa'!N39,"excluído*"),"")</f>
        <v/>
      </c>
      <c r="O112" s="137" t="str">
        <f>IF('DADOS e Estimativa'!O39&gt;0,IF(AND('DADOS e Estimativa'!$U39&lt;='DADOS e Estimativa'!O39,'DADOS e Estimativa'!O39&lt;='DADOS e Estimativa'!$V39),'DADOS e Estimativa'!O39,"excluído*"),"")</f>
        <v/>
      </c>
      <c r="P112" s="137" t="str">
        <f>IF('DADOS e Estimativa'!P39&gt;0,IF(AND('DADOS e Estimativa'!$U39&lt;='DADOS e Estimativa'!P39,'DADOS e Estimativa'!P39&lt;='DADOS e Estimativa'!$V39),'DADOS e Estimativa'!P39,"excluído*"),"")</f>
        <v/>
      </c>
      <c r="Q112" s="137" t="str">
        <f>IF('DADOS e Estimativa'!Q39&gt;0,IF(AND('DADOS e Estimativa'!$U39&lt;='DADOS e Estimativa'!Q39,'DADOS e Estimativa'!Q39&lt;='DADOS e Estimativa'!$V39),'DADOS e Estimativa'!Q39,"excluído*"),"")</f>
        <v/>
      </c>
      <c r="R112" s="137" t="str">
        <f>IF('DADOS e Estimativa'!R39&gt;0,IF(AND('DADOS e Estimativa'!$U39&lt;='DADOS e Estimativa'!R39,'DADOS e Estimativa'!R39&lt;='DADOS e Estimativa'!$V39),'DADOS e Estimativa'!R39,"excluído*"),"")</f>
        <v/>
      </c>
      <c r="S112" s="138">
        <f t="shared" si="46"/>
        <v>102.5</v>
      </c>
      <c r="T112" s="139"/>
      <c r="U112" s="140">
        <f t="shared" si="47"/>
        <v>1947.5</v>
      </c>
      <c r="V112" s="139"/>
    </row>
    <row r="113" ht="19.5" customHeight="1">
      <c r="A113" s="128">
        <f>IF('DADOS e Estimativa'!A40="","",'DADOS e Estimativa'!A40)</f>
        <v>30</v>
      </c>
      <c r="B113" s="129" t="str">
        <f>IF('DADOS e Estimativa'!B40="","",'DADOS e Estimativa'!B40)</f>
        <v>Testes Hidrostáticos em Mangueiras de 15 m</v>
      </c>
      <c r="C113" s="130">
        <f>IF('DADOS e Estimativa'!C40="","",'DADOS e Estimativa'!C40)</f>
        <v>64</v>
      </c>
      <c r="D113" s="130" t="str">
        <f>IF('DADOS e Estimativa'!D40="","",'DADOS e Estimativa'!D40)</f>
        <v>unid.</v>
      </c>
      <c r="E113" s="131">
        <f>IF('DADOS e Estimativa'!E40&gt;0,IF(AND('DADOS e Estimativa'!$U40&lt;='DADOS e Estimativa'!E40,'DADOS e Estimativa'!E40&lt;='DADOS e Estimativa'!$V40),'DADOS e Estimativa'!E40,"excluído*"),"")</f>
        <v>35</v>
      </c>
      <c r="F113" s="131">
        <f>IF('DADOS e Estimativa'!F40&gt;0,IF(AND('DADOS e Estimativa'!$U40&lt;='DADOS e Estimativa'!F40,'DADOS e Estimativa'!F40&lt;='DADOS e Estimativa'!$V40),'DADOS e Estimativa'!F40,"excluído*"),"")</f>
        <v>25</v>
      </c>
      <c r="G113" s="131" t="str">
        <f>IF('DADOS e Estimativa'!G40&gt;0,IF(AND('DADOS e Estimativa'!$U40&lt;='DADOS e Estimativa'!G40,'DADOS e Estimativa'!G40&lt;='DADOS e Estimativa'!$V40),'DADOS e Estimativa'!G40,"excluído*"),"")</f>
        <v>excluído*</v>
      </c>
      <c r="H113" s="131">
        <f>IF('DADOS e Estimativa'!H40&gt;0,IF(AND('DADOS e Estimativa'!$U40&lt;='DADOS e Estimativa'!H40,'DADOS e Estimativa'!H40&lt;='DADOS e Estimativa'!$V40),'DADOS e Estimativa'!H40,"excluído*"),"")</f>
        <v>35</v>
      </c>
      <c r="I113" s="131" t="str">
        <f>IF('DADOS e Estimativa'!I40&gt;0,IF(AND('DADOS e Estimativa'!$U40&lt;='DADOS e Estimativa'!I40,'DADOS e Estimativa'!I40&lt;='DADOS e Estimativa'!$V40),'DADOS e Estimativa'!I40,"excluído*"),"")</f>
        <v>excluído*</v>
      </c>
      <c r="J113" s="131" t="str">
        <f>IF('DADOS e Estimativa'!J40&gt;0,IF(AND('DADOS e Estimativa'!$U40&lt;='DADOS e Estimativa'!J40,'DADOS e Estimativa'!J40&lt;='DADOS e Estimativa'!$V40),'DADOS e Estimativa'!J40,"excluído*"),"")</f>
        <v/>
      </c>
      <c r="K113" s="131" t="str">
        <f>IF('DADOS e Estimativa'!K40&gt;0,IF(AND('DADOS e Estimativa'!$U40&lt;='DADOS e Estimativa'!K40,'DADOS e Estimativa'!K40&lt;='DADOS e Estimativa'!$V40),'DADOS e Estimativa'!K40,"excluído*"),"")</f>
        <v/>
      </c>
      <c r="L113" s="131">
        <f>IF('DADOS e Estimativa'!L40&gt;0,IF(AND('DADOS e Estimativa'!$U40&lt;='DADOS e Estimativa'!L40,'DADOS e Estimativa'!L40&lt;='DADOS e Estimativa'!$V40),'DADOS e Estimativa'!L40,"excluído*"),"")</f>
        <v>27.94</v>
      </c>
      <c r="M113" s="131">
        <f>IF('DADOS e Estimativa'!M40&gt;0,IF(AND('DADOS e Estimativa'!$U40&lt;='DADOS e Estimativa'!M40,'DADOS e Estimativa'!M40&lt;='DADOS e Estimativa'!$V40),'DADOS e Estimativa'!M40,"excluído*"),"")</f>
        <v>20</v>
      </c>
      <c r="N113" s="131" t="str">
        <f>IF('DADOS e Estimativa'!N40&gt;0,IF(AND('DADOS e Estimativa'!$U40&lt;='DADOS e Estimativa'!N40,'DADOS e Estimativa'!N40&lt;='DADOS e Estimativa'!$V40),'DADOS e Estimativa'!N40,"excluído*"),"")</f>
        <v/>
      </c>
      <c r="O113" s="131" t="str">
        <f>IF('DADOS e Estimativa'!O40&gt;0,IF(AND('DADOS e Estimativa'!$U40&lt;='DADOS e Estimativa'!O40,'DADOS e Estimativa'!O40&lt;='DADOS e Estimativa'!$V40),'DADOS e Estimativa'!O40,"excluído*"),"")</f>
        <v/>
      </c>
      <c r="P113" s="131" t="str">
        <f>IF('DADOS e Estimativa'!P40&gt;0,IF(AND('DADOS e Estimativa'!$U40&lt;='DADOS e Estimativa'!P40,'DADOS e Estimativa'!P40&lt;='DADOS e Estimativa'!$V40),'DADOS e Estimativa'!P40,"excluído*"),"")</f>
        <v/>
      </c>
      <c r="Q113" s="131" t="str">
        <f>IF('DADOS e Estimativa'!Q40&gt;0,IF(AND('DADOS e Estimativa'!$U40&lt;='DADOS e Estimativa'!Q40,'DADOS e Estimativa'!Q40&lt;='DADOS e Estimativa'!$V40),'DADOS e Estimativa'!Q40,"excluído*"),"")</f>
        <v/>
      </c>
      <c r="R113" s="131" t="str">
        <f>IF('DADOS e Estimativa'!R40&gt;0,IF(AND('DADOS e Estimativa'!$U40&lt;='DADOS e Estimativa'!R40,'DADOS e Estimativa'!R40&lt;='DADOS e Estimativa'!$V40),'DADOS e Estimativa'!R40,"excluído*"),"")</f>
        <v/>
      </c>
      <c r="S113" s="132">
        <f t="shared" si="46"/>
        <v>28.59</v>
      </c>
      <c r="T113" s="112"/>
      <c r="U113" s="133">
        <f t="shared" si="47"/>
        <v>1829.76</v>
      </c>
      <c r="V113" s="112"/>
    </row>
    <row r="114" ht="19.5" customHeight="1">
      <c r="A114" s="134">
        <f>IF('DADOS e Estimativa'!A41="","",'DADOS e Estimativa'!A41)</f>
        <v>31</v>
      </c>
      <c r="B114" s="135" t="str">
        <f>IF('DADOS e Estimativa'!B41="","",'DADOS e Estimativa'!B41)</f>
        <v>Testes Hidrostáticos em Mangueiras de 30 m</v>
      </c>
      <c r="C114" s="136">
        <f>IF('DADOS e Estimativa'!C41="","",'DADOS e Estimativa'!C41)</f>
        <v>11</v>
      </c>
      <c r="D114" s="136" t="str">
        <f>IF('DADOS e Estimativa'!D41="","",'DADOS e Estimativa'!D41)</f>
        <v>unid.</v>
      </c>
      <c r="E114" s="137">
        <f>IF('DADOS e Estimativa'!E41&gt;0,IF(AND('DADOS e Estimativa'!$U41&lt;='DADOS e Estimativa'!E41,'DADOS e Estimativa'!E41&lt;='DADOS e Estimativa'!$V41),'DADOS e Estimativa'!E41,"excluído*"),"")</f>
        <v>35</v>
      </c>
      <c r="F114" s="137">
        <f>IF('DADOS e Estimativa'!F41&gt;0,IF(AND('DADOS e Estimativa'!$U41&lt;='DADOS e Estimativa'!F41,'DADOS e Estimativa'!F41&lt;='DADOS e Estimativa'!$V41),'DADOS e Estimativa'!F41,"excluído*"),"")</f>
        <v>25</v>
      </c>
      <c r="G114" s="137" t="str">
        <f>IF('DADOS e Estimativa'!G41&gt;0,IF(AND('DADOS e Estimativa'!$U41&lt;='DADOS e Estimativa'!G41,'DADOS e Estimativa'!G41&lt;='DADOS e Estimativa'!$V41),'DADOS e Estimativa'!G41,"excluído*"),"")</f>
        <v>excluído*</v>
      </c>
      <c r="H114" s="137">
        <f>IF('DADOS e Estimativa'!H41&gt;0,IF(AND('DADOS e Estimativa'!$U41&lt;='DADOS e Estimativa'!H41,'DADOS e Estimativa'!H41&lt;='DADOS e Estimativa'!$V41),'DADOS e Estimativa'!H41,"excluído*"),"")</f>
        <v>35</v>
      </c>
      <c r="I114" s="137" t="str">
        <f>IF('DADOS e Estimativa'!I41&gt;0,IF(AND('DADOS e Estimativa'!$U41&lt;='DADOS e Estimativa'!I41,'DADOS e Estimativa'!I41&lt;='DADOS e Estimativa'!$V41),'DADOS e Estimativa'!I41,"excluído*"),"")</f>
        <v>excluído*</v>
      </c>
      <c r="J114" s="137" t="str">
        <f>IF('DADOS e Estimativa'!J41&gt;0,IF(AND('DADOS e Estimativa'!$U41&lt;='DADOS e Estimativa'!J41,'DADOS e Estimativa'!J41&lt;='DADOS e Estimativa'!$V41),'DADOS e Estimativa'!J41,"excluído*"),"")</f>
        <v/>
      </c>
      <c r="K114" s="137" t="str">
        <f>IF('DADOS e Estimativa'!K41&gt;0,IF(AND('DADOS e Estimativa'!$U41&lt;='DADOS e Estimativa'!K41,'DADOS e Estimativa'!K41&lt;='DADOS e Estimativa'!$V41),'DADOS e Estimativa'!K41,"excluído*"),"")</f>
        <v/>
      </c>
      <c r="L114" s="137">
        <f>IF('DADOS e Estimativa'!L41&gt;0,IF(AND('DADOS e Estimativa'!$U41&lt;='DADOS e Estimativa'!L41,'DADOS e Estimativa'!L41&lt;='DADOS e Estimativa'!$V41),'DADOS e Estimativa'!L41,"excluído*"),"")</f>
        <v>29</v>
      </c>
      <c r="M114" s="137">
        <f>IF('DADOS e Estimativa'!M41&gt;0,IF(AND('DADOS e Estimativa'!$U41&lt;='DADOS e Estimativa'!M41,'DADOS e Estimativa'!M41&lt;='DADOS e Estimativa'!$V41),'DADOS e Estimativa'!M41,"excluído*"),"")</f>
        <v>29.25</v>
      </c>
      <c r="N114" s="137" t="str">
        <f>IF('DADOS e Estimativa'!N41&gt;0,IF(AND('DADOS e Estimativa'!$U41&lt;='DADOS e Estimativa'!N41,'DADOS e Estimativa'!N41&lt;='DADOS e Estimativa'!$V41),'DADOS e Estimativa'!N41,"excluído*"),"")</f>
        <v/>
      </c>
      <c r="O114" s="137" t="str">
        <f>IF('DADOS e Estimativa'!O41&gt;0,IF(AND('DADOS e Estimativa'!$U41&lt;='DADOS e Estimativa'!O41,'DADOS e Estimativa'!O41&lt;='DADOS e Estimativa'!$V41),'DADOS e Estimativa'!O41,"excluído*"),"")</f>
        <v/>
      </c>
      <c r="P114" s="137" t="str">
        <f>IF('DADOS e Estimativa'!P41&gt;0,IF(AND('DADOS e Estimativa'!$U41&lt;='DADOS e Estimativa'!P41,'DADOS e Estimativa'!P41&lt;='DADOS e Estimativa'!$V41),'DADOS e Estimativa'!P41,"excluído*"),"")</f>
        <v/>
      </c>
      <c r="Q114" s="137" t="str">
        <f>IF('DADOS e Estimativa'!Q41&gt;0,IF(AND('DADOS e Estimativa'!$U41&lt;='DADOS e Estimativa'!Q41,'DADOS e Estimativa'!Q41&lt;='DADOS e Estimativa'!$V41),'DADOS e Estimativa'!Q41,"excluído*"),"")</f>
        <v/>
      </c>
      <c r="R114" s="137" t="str">
        <f>IF('DADOS e Estimativa'!R41&gt;0,IF(AND('DADOS e Estimativa'!$U41&lt;='DADOS e Estimativa'!R41,'DADOS e Estimativa'!R41&lt;='DADOS e Estimativa'!$V41),'DADOS e Estimativa'!R41,"excluído*"),"")</f>
        <v/>
      </c>
      <c r="S114" s="150">
        <f t="shared" si="46"/>
        <v>30.65</v>
      </c>
      <c r="T114" s="151"/>
      <c r="U114" s="152">
        <f t="shared" si="47"/>
        <v>337.15</v>
      </c>
      <c r="V114" s="151"/>
    </row>
    <row r="115" ht="12.75" customHeight="1">
      <c r="A115" s="79"/>
      <c r="B115" s="25" t="str">
        <f>B42</f>
        <v>Circunscrição V (Grupo V)</v>
      </c>
      <c r="C115" s="25"/>
      <c r="D115" s="25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158"/>
      <c r="T115" s="158"/>
      <c r="U115" s="159">
        <f>SUM(U116:U121)</f>
        <v>2069.77</v>
      </c>
      <c r="V115" s="139"/>
    </row>
    <row r="116" ht="19.5" customHeight="1">
      <c r="A116" s="121">
        <f>IF('DADOS e Estimativa'!A43="","",'DADOS e Estimativa'!A43)</f>
        <v>32</v>
      </c>
      <c r="B116" s="122" t="str">
        <f>IF('DADOS e Estimativa'!B43="","",'DADOS e Estimativa'!B43)</f>
        <v>Manutenção em extintor de Água Pressurizada 10 L</v>
      </c>
      <c r="C116" s="123">
        <f>IF('DADOS e Estimativa'!C43="","",'DADOS e Estimativa'!C43)</f>
        <v>14</v>
      </c>
      <c r="D116" s="123" t="str">
        <f>IF('DADOS e Estimativa'!D43="","",'DADOS e Estimativa'!D43)</f>
        <v>unid.</v>
      </c>
      <c r="E116" s="124">
        <f>IF('DADOS e Estimativa'!E43&gt;0,IF(AND('DADOS e Estimativa'!$U43&lt;='DADOS e Estimativa'!E43,'DADOS e Estimativa'!E43&lt;='DADOS e Estimativa'!$V43),'DADOS e Estimativa'!E43,"excluído*"),"")</f>
        <v>50</v>
      </c>
      <c r="F116" s="124">
        <f>IF('DADOS e Estimativa'!F43&gt;0,IF(AND('DADOS e Estimativa'!$U43&lt;='DADOS e Estimativa'!F43,'DADOS e Estimativa'!F43&lt;='DADOS e Estimativa'!$V43),'DADOS e Estimativa'!F43,"excluído*"),"")</f>
        <v>33.15</v>
      </c>
      <c r="G116" s="124" t="str">
        <f>IF('DADOS e Estimativa'!G43&gt;0,IF(AND('DADOS e Estimativa'!$U43&lt;='DADOS e Estimativa'!G43,'DADOS e Estimativa'!G43&lt;='DADOS e Estimativa'!$V43),'DADOS e Estimativa'!G43,"excluído*"),"")</f>
        <v>excluído*</v>
      </c>
      <c r="H116" s="124">
        <f>IF('DADOS e Estimativa'!H43&gt;0,IF(AND('DADOS e Estimativa'!$U43&lt;='DADOS e Estimativa'!H43,'DADOS e Estimativa'!H43&lt;='DADOS e Estimativa'!$V43),'DADOS e Estimativa'!H43,"excluído*"),"")</f>
        <v>40</v>
      </c>
      <c r="I116" s="124">
        <f>IF('DADOS e Estimativa'!I43&gt;0,IF(AND('DADOS e Estimativa'!$U43&lt;='DADOS e Estimativa'!I43,'DADOS e Estimativa'!I43&lt;='DADOS e Estimativa'!$V43),'DADOS e Estimativa'!I43,"excluído*"),"")</f>
        <v>19</v>
      </c>
      <c r="J116" s="124">
        <f>IF('DADOS e Estimativa'!J43&gt;0,IF(AND('DADOS e Estimativa'!$U43&lt;='DADOS e Estimativa'!J43,'DADOS e Estimativa'!J43&lt;='DADOS e Estimativa'!$V43),'DADOS e Estimativa'!J43,"excluído*"),"")</f>
        <v>17</v>
      </c>
      <c r="K116" s="124">
        <f>IF('DADOS e Estimativa'!K43&gt;0,IF(AND('DADOS e Estimativa'!$U43&lt;='DADOS e Estimativa'!K43,'DADOS e Estimativa'!K43&lt;='DADOS e Estimativa'!$V43),'DADOS e Estimativa'!K43,"excluído*"),"")</f>
        <v>18</v>
      </c>
      <c r="L116" s="124" t="str">
        <f>IF('DADOS e Estimativa'!L43&gt;0,IF(AND('DADOS e Estimativa'!$U43&lt;='DADOS e Estimativa'!L43,'DADOS e Estimativa'!L43&lt;='DADOS e Estimativa'!$V43),'DADOS e Estimativa'!L43,"excluído*"),"")</f>
        <v/>
      </c>
      <c r="M116" s="124" t="str">
        <f>IF('DADOS e Estimativa'!M43&gt;0,IF(AND('DADOS e Estimativa'!$U43&lt;='DADOS e Estimativa'!M43,'DADOS e Estimativa'!M43&lt;='DADOS e Estimativa'!$V43),'DADOS e Estimativa'!M43,"excluído*"),"")</f>
        <v/>
      </c>
      <c r="N116" s="124" t="str">
        <f>IF('DADOS e Estimativa'!N43&gt;0,IF(AND('DADOS e Estimativa'!$U43&lt;='DADOS e Estimativa'!N43,'DADOS e Estimativa'!N43&lt;='DADOS e Estimativa'!$V43),'DADOS e Estimativa'!N43,"excluído*"),"")</f>
        <v/>
      </c>
      <c r="O116" s="124" t="str">
        <f>IF('DADOS e Estimativa'!O43&gt;0,IF(AND('DADOS e Estimativa'!$U43&lt;='DADOS e Estimativa'!O43,'DADOS e Estimativa'!O43&lt;='DADOS e Estimativa'!$V43),'DADOS e Estimativa'!O43,"excluído*"),"")</f>
        <v/>
      </c>
      <c r="P116" s="124" t="str">
        <f>IF('DADOS e Estimativa'!P43&gt;0,IF(AND('DADOS e Estimativa'!$U43&lt;='DADOS e Estimativa'!P43,'DADOS e Estimativa'!P43&lt;='DADOS e Estimativa'!$V43),'DADOS e Estimativa'!P43,"excluído*"),"")</f>
        <v/>
      </c>
      <c r="Q116" s="124" t="str">
        <f>IF('DADOS e Estimativa'!Q43&gt;0,IF(AND('DADOS e Estimativa'!$U43&lt;='DADOS e Estimativa'!Q43,'DADOS e Estimativa'!Q43&lt;='DADOS e Estimativa'!$V43),'DADOS e Estimativa'!Q43,"excluído*"),"")</f>
        <v/>
      </c>
      <c r="R116" s="124" t="str">
        <f>IF('DADOS e Estimativa'!R43&gt;0,IF(AND('DADOS e Estimativa'!$U43&lt;='DADOS e Estimativa'!R43,'DADOS e Estimativa'!R43&lt;='DADOS e Estimativa'!$V43),'DADOS e Estimativa'!R43,"excluído*"),"")</f>
        <v/>
      </c>
      <c r="S116" s="125">
        <f t="shared" ref="S116:S121" si="48">IF(SUM(E116:R116)&gt;0,ROUND(AVERAGE(E116:R116),2),"")</f>
        <v>29.53</v>
      </c>
      <c r="T116" s="126"/>
      <c r="U116" s="127">
        <f t="shared" ref="U116:U121" si="49">IF(S116&lt;&gt;"",S116*C116,"")</f>
        <v>413.42</v>
      </c>
      <c r="V116" s="126"/>
    </row>
    <row r="117" ht="19.5" customHeight="1">
      <c r="A117" s="128">
        <f>IF('DADOS e Estimativa'!A44="","",'DADOS e Estimativa'!A44)</f>
        <v>33</v>
      </c>
      <c r="B117" s="129" t="str">
        <f>IF('DADOS e Estimativa'!B44="","",'DADOS e Estimativa'!B44)</f>
        <v>Manutenção em extintor de Gás Carbônico 06 Kg</v>
      </c>
      <c r="C117" s="130">
        <f>IF('DADOS e Estimativa'!C44="","",'DADOS e Estimativa'!C44)</f>
        <v>5</v>
      </c>
      <c r="D117" s="130" t="str">
        <f>IF('DADOS e Estimativa'!D44="","",'DADOS e Estimativa'!D44)</f>
        <v>unid.</v>
      </c>
      <c r="E117" s="131">
        <f>IF('DADOS e Estimativa'!E44&gt;0,IF(AND('DADOS e Estimativa'!$U44&lt;='DADOS e Estimativa'!E44,'DADOS e Estimativa'!E44&lt;='DADOS e Estimativa'!$V44),'DADOS e Estimativa'!E44,"excluído*"),"")</f>
        <v>70</v>
      </c>
      <c r="F117" s="131" t="str">
        <f>IF('DADOS e Estimativa'!F44&gt;0,IF(AND('DADOS e Estimativa'!$U44&lt;='DADOS e Estimativa'!F44,'DADOS e Estimativa'!F44&lt;='DADOS e Estimativa'!$V44),'DADOS e Estimativa'!F44,"excluído*"),"")</f>
        <v>excluído*</v>
      </c>
      <c r="G117" s="131">
        <f>IF('DADOS e Estimativa'!G44&gt;0,IF(AND('DADOS e Estimativa'!$U44&lt;='DADOS e Estimativa'!G44,'DADOS e Estimativa'!G44&lt;='DADOS e Estimativa'!$V44),'DADOS e Estimativa'!G44,"excluído*"),"")</f>
        <v>80</v>
      </c>
      <c r="H117" s="131">
        <f>IF('DADOS e Estimativa'!H44&gt;0,IF(AND('DADOS e Estimativa'!$U44&lt;='DADOS e Estimativa'!H44,'DADOS e Estimativa'!H44&lt;='DADOS e Estimativa'!$V44),'DADOS e Estimativa'!H44,"excluído*"),"")</f>
        <v>70</v>
      </c>
      <c r="I117" s="131">
        <f>IF('DADOS e Estimativa'!I44&gt;0,IF(AND('DADOS e Estimativa'!$U44&lt;='DADOS e Estimativa'!I44,'DADOS e Estimativa'!I44&lt;='DADOS e Estimativa'!$V44),'DADOS e Estimativa'!I44,"excluído*"),"")</f>
        <v>45</v>
      </c>
      <c r="J117" s="131">
        <f>IF('DADOS e Estimativa'!J44&gt;0,IF(AND('DADOS e Estimativa'!$U44&lt;='DADOS e Estimativa'!J44,'DADOS e Estimativa'!J44&lt;='DADOS e Estimativa'!$V44),'DADOS e Estimativa'!J44,"excluído*"),"")</f>
        <v>37</v>
      </c>
      <c r="K117" s="131" t="str">
        <f>IF('DADOS e Estimativa'!K44&gt;0,IF(AND('DADOS e Estimativa'!$U44&lt;='DADOS e Estimativa'!K44,'DADOS e Estimativa'!K44&lt;='DADOS e Estimativa'!$V44),'DADOS e Estimativa'!K44,"excluído*"),"")</f>
        <v>excluído*</v>
      </c>
      <c r="L117" s="131" t="str">
        <f>IF('DADOS e Estimativa'!L44&gt;0,IF(AND('DADOS e Estimativa'!$U44&lt;='DADOS e Estimativa'!L44,'DADOS e Estimativa'!L44&lt;='DADOS e Estimativa'!$V44),'DADOS e Estimativa'!L44,"excluído*"),"")</f>
        <v/>
      </c>
      <c r="M117" s="131" t="str">
        <f>IF('DADOS e Estimativa'!M44&gt;0,IF(AND('DADOS e Estimativa'!$U44&lt;='DADOS e Estimativa'!M44,'DADOS e Estimativa'!M44&lt;='DADOS e Estimativa'!$V44),'DADOS e Estimativa'!M44,"excluído*"),"")</f>
        <v/>
      </c>
      <c r="N117" s="131" t="str">
        <f>IF('DADOS e Estimativa'!N44&gt;0,IF(AND('DADOS e Estimativa'!$U44&lt;='DADOS e Estimativa'!N44,'DADOS e Estimativa'!N44&lt;='DADOS e Estimativa'!$V44),'DADOS e Estimativa'!N44,"excluído*"),"")</f>
        <v/>
      </c>
      <c r="O117" s="131" t="str">
        <f>IF('DADOS e Estimativa'!O44&gt;0,IF(AND('DADOS e Estimativa'!$U44&lt;='DADOS e Estimativa'!O44,'DADOS e Estimativa'!O44&lt;='DADOS e Estimativa'!$V44),'DADOS e Estimativa'!O44,"excluído*"),"")</f>
        <v/>
      </c>
      <c r="P117" s="131" t="str">
        <f>IF('DADOS e Estimativa'!P44&gt;0,IF(AND('DADOS e Estimativa'!$U44&lt;='DADOS e Estimativa'!P44,'DADOS e Estimativa'!P44&lt;='DADOS e Estimativa'!$V44),'DADOS e Estimativa'!P44,"excluído*"),"")</f>
        <v/>
      </c>
      <c r="Q117" s="131" t="str">
        <f>IF('DADOS e Estimativa'!Q44&gt;0,IF(AND('DADOS e Estimativa'!$U44&lt;='DADOS e Estimativa'!Q44,'DADOS e Estimativa'!Q44&lt;='DADOS e Estimativa'!$V44),'DADOS e Estimativa'!Q44,"excluído*"),"")</f>
        <v/>
      </c>
      <c r="R117" s="131" t="str">
        <f>IF('DADOS e Estimativa'!R44&gt;0,IF(AND('DADOS e Estimativa'!$U44&lt;='DADOS e Estimativa'!R44,'DADOS e Estimativa'!R44&lt;='DADOS e Estimativa'!$V44),'DADOS e Estimativa'!R44,"excluído*"),"")</f>
        <v/>
      </c>
      <c r="S117" s="132">
        <f t="shared" si="48"/>
        <v>60.4</v>
      </c>
      <c r="T117" s="112"/>
      <c r="U117" s="133">
        <f t="shared" si="49"/>
        <v>302</v>
      </c>
      <c r="V117" s="112"/>
    </row>
    <row r="118" ht="19.5" customHeight="1">
      <c r="A118" s="134">
        <f>IF('DADOS e Estimativa'!A45="","",'DADOS e Estimativa'!A45)</f>
        <v>34</v>
      </c>
      <c r="B118" s="135" t="str">
        <f>IF('DADOS e Estimativa'!B45="","",'DADOS e Estimativa'!B45)</f>
        <v>Manutenção em extintor de Pó Químico Seco 04 Kg</v>
      </c>
      <c r="C118" s="136">
        <f>IF('DADOS e Estimativa'!C45="","",'DADOS e Estimativa'!C45)</f>
        <v>13</v>
      </c>
      <c r="D118" s="136" t="str">
        <f>IF('DADOS e Estimativa'!D45="","",'DADOS e Estimativa'!D45)</f>
        <v>unid.</v>
      </c>
      <c r="E118" s="137">
        <f>IF('DADOS e Estimativa'!E45&gt;0,IF(AND('DADOS e Estimativa'!$U45&lt;='DADOS e Estimativa'!E45,'DADOS e Estimativa'!E45&lt;='DADOS e Estimativa'!$V45),'DADOS e Estimativa'!E45,"excluído*"),"")</f>
        <v>55</v>
      </c>
      <c r="F118" s="137">
        <f>IF('DADOS e Estimativa'!F45&gt;0,IF(AND('DADOS e Estimativa'!$U45&lt;='DADOS e Estimativa'!F45,'DADOS e Estimativa'!F45&lt;='DADOS e Estimativa'!$V45),'DADOS e Estimativa'!F45,"excluído*"),"")</f>
        <v>54.86</v>
      </c>
      <c r="G118" s="137">
        <f>IF('DADOS e Estimativa'!G45&gt;0,IF(AND('DADOS e Estimativa'!$U45&lt;='DADOS e Estimativa'!G45,'DADOS e Estimativa'!G45&lt;='DADOS e Estimativa'!$V45),'DADOS e Estimativa'!G45,"excluído*"),"")</f>
        <v>60</v>
      </c>
      <c r="H118" s="137">
        <f>IF('DADOS e Estimativa'!H45&gt;0,IF(AND('DADOS e Estimativa'!$U45&lt;='DADOS e Estimativa'!H45,'DADOS e Estimativa'!H45&lt;='DADOS e Estimativa'!$V45),'DADOS e Estimativa'!H45,"excluído*"),"")</f>
        <v>55</v>
      </c>
      <c r="I118" s="137" t="str">
        <f>IF('DADOS e Estimativa'!I45&gt;0,IF(AND('DADOS e Estimativa'!$U45&lt;='DADOS e Estimativa'!I45,'DADOS e Estimativa'!I45&lt;='DADOS e Estimativa'!$V45),'DADOS e Estimativa'!I45,"excluído*"),"")</f>
        <v>excluído*</v>
      </c>
      <c r="J118" s="137" t="str">
        <f>IF('DADOS e Estimativa'!J45&gt;0,IF(AND('DADOS e Estimativa'!$U45&lt;='DADOS e Estimativa'!J45,'DADOS e Estimativa'!J45&lt;='DADOS e Estimativa'!$V45),'DADOS e Estimativa'!J45,"excluído*"),"")</f>
        <v>excluído*</v>
      </c>
      <c r="K118" s="137" t="str">
        <f>IF('DADOS e Estimativa'!K45&gt;0,IF(AND('DADOS e Estimativa'!$U45&lt;='DADOS e Estimativa'!K45,'DADOS e Estimativa'!K45&lt;='DADOS e Estimativa'!$V45),'DADOS e Estimativa'!K45,"excluído*"),"")</f>
        <v/>
      </c>
      <c r="L118" s="137" t="str">
        <f>IF('DADOS e Estimativa'!L45&gt;0,IF(AND('DADOS e Estimativa'!$U45&lt;='DADOS e Estimativa'!L45,'DADOS e Estimativa'!L45&lt;='DADOS e Estimativa'!$V45),'DADOS e Estimativa'!L45,"excluído*"),"")</f>
        <v/>
      </c>
      <c r="M118" s="137" t="str">
        <f>IF('DADOS e Estimativa'!M45&gt;0,IF(AND('DADOS e Estimativa'!$U45&lt;='DADOS e Estimativa'!M45,'DADOS e Estimativa'!M45&lt;='DADOS e Estimativa'!$V45),'DADOS e Estimativa'!M45,"excluído*"),"")</f>
        <v/>
      </c>
      <c r="N118" s="137" t="str">
        <f>IF('DADOS e Estimativa'!N45&gt;0,IF(AND('DADOS e Estimativa'!$U45&lt;='DADOS e Estimativa'!N45,'DADOS e Estimativa'!N45&lt;='DADOS e Estimativa'!$V45),'DADOS e Estimativa'!N45,"excluído*"),"")</f>
        <v/>
      </c>
      <c r="O118" s="137" t="str">
        <f>IF('DADOS e Estimativa'!O45&gt;0,IF(AND('DADOS e Estimativa'!$U45&lt;='DADOS e Estimativa'!O45,'DADOS e Estimativa'!O45&lt;='DADOS e Estimativa'!$V45),'DADOS e Estimativa'!O45,"excluído*"),"")</f>
        <v/>
      </c>
      <c r="P118" s="137" t="str">
        <f>IF('DADOS e Estimativa'!P45&gt;0,IF(AND('DADOS e Estimativa'!$U45&lt;='DADOS e Estimativa'!P45,'DADOS e Estimativa'!P45&lt;='DADOS e Estimativa'!$V45),'DADOS e Estimativa'!P45,"excluído*"),"")</f>
        <v/>
      </c>
      <c r="Q118" s="137" t="str">
        <f>IF('DADOS e Estimativa'!Q45&gt;0,IF(AND('DADOS e Estimativa'!$U45&lt;='DADOS e Estimativa'!Q45,'DADOS e Estimativa'!Q45&lt;='DADOS e Estimativa'!$V45),'DADOS e Estimativa'!Q45,"excluído*"),"")</f>
        <v/>
      </c>
      <c r="R118" s="137" t="str">
        <f>IF('DADOS e Estimativa'!R45&gt;0,IF(AND('DADOS e Estimativa'!$U45&lt;='DADOS e Estimativa'!R45,'DADOS e Estimativa'!R45&lt;='DADOS e Estimativa'!$V45),'DADOS e Estimativa'!R45,"excluído*"),"")</f>
        <v/>
      </c>
      <c r="S118" s="138">
        <f t="shared" si="48"/>
        <v>56.22</v>
      </c>
      <c r="T118" s="139"/>
      <c r="U118" s="140">
        <f t="shared" si="49"/>
        <v>730.86</v>
      </c>
      <c r="V118" s="139"/>
    </row>
    <row r="119" ht="19.5" customHeight="1">
      <c r="A119" s="128">
        <f>IF('DADOS e Estimativa'!A46="","",'DADOS e Estimativa'!A46)</f>
        <v>35</v>
      </c>
      <c r="B119" s="129" t="str">
        <f>IF('DADOS e Estimativa'!B46="","",'DADOS e Estimativa'!B46)</f>
        <v>Manutenção em extintor de Pó Químico Seco 06 Kg</v>
      </c>
      <c r="C119" s="130">
        <f>IF('DADOS e Estimativa'!C46="","",'DADOS e Estimativa'!C46)</f>
        <v>2</v>
      </c>
      <c r="D119" s="130" t="str">
        <f>IF('DADOS e Estimativa'!D46="","",'DADOS e Estimativa'!D46)</f>
        <v>unid.</v>
      </c>
      <c r="E119" s="131">
        <f>IF('DADOS e Estimativa'!E46&gt;0,IF(AND('DADOS e Estimativa'!$U46&lt;='DADOS e Estimativa'!E46,'DADOS e Estimativa'!E46&lt;='DADOS e Estimativa'!$V46),'DADOS e Estimativa'!E46,"excluído*"),"")</f>
        <v>60</v>
      </c>
      <c r="F119" s="131">
        <f>IF('DADOS e Estimativa'!F46&gt;0,IF(AND('DADOS e Estimativa'!$U46&lt;='DADOS e Estimativa'!F46,'DADOS e Estimativa'!F46&lt;='DADOS e Estimativa'!$V46),'DADOS e Estimativa'!F46,"excluído*"),"")</f>
        <v>72.54</v>
      </c>
      <c r="G119" s="131">
        <f>IF('DADOS e Estimativa'!G46&gt;0,IF(AND('DADOS e Estimativa'!$U46&lt;='DADOS e Estimativa'!G46,'DADOS e Estimativa'!G46&lt;='DADOS e Estimativa'!$V46),'DADOS e Estimativa'!G46,"excluído*"),"")</f>
        <v>70</v>
      </c>
      <c r="H119" s="131">
        <f>IF('DADOS e Estimativa'!H46&gt;0,IF(AND('DADOS e Estimativa'!$U46&lt;='DADOS e Estimativa'!H46,'DADOS e Estimativa'!H46&lt;='DADOS e Estimativa'!$V46),'DADOS e Estimativa'!H46,"excluído*"),"")</f>
        <v>60</v>
      </c>
      <c r="I119" s="131" t="str">
        <f>IF('DADOS e Estimativa'!I46&gt;0,IF(AND('DADOS e Estimativa'!$U46&lt;='DADOS e Estimativa'!I46,'DADOS e Estimativa'!I46&lt;='DADOS e Estimativa'!$V46),'DADOS e Estimativa'!I46,"excluído*"),"")</f>
        <v>excluído*</v>
      </c>
      <c r="J119" s="131" t="str">
        <f>IF('DADOS e Estimativa'!J46&gt;0,IF(AND('DADOS e Estimativa'!$U46&lt;='DADOS e Estimativa'!J46,'DADOS e Estimativa'!J46&lt;='DADOS e Estimativa'!$V46),'DADOS e Estimativa'!J46,"excluído*"),"")</f>
        <v>excluído*</v>
      </c>
      <c r="K119" s="131" t="str">
        <f>IF('DADOS e Estimativa'!K46&gt;0,IF(AND('DADOS e Estimativa'!$U46&lt;='DADOS e Estimativa'!K46,'DADOS e Estimativa'!K46&lt;='DADOS e Estimativa'!$V46),'DADOS e Estimativa'!K46,"excluído*"),"")</f>
        <v/>
      </c>
      <c r="L119" s="131" t="str">
        <f>IF('DADOS e Estimativa'!L46&gt;0,IF(AND('DADOS e Estimativa'!$U46&lt;='DADOS e Estimativa'!L46,'DADOS e Estimativa'!L46&lt;='DADOS e Estimativa'!$V46),'DADOS e Estimativa'!L46,"excluído*"),"")</f>
        <v/>
      </c>
      <c r="M119" s="131" t="str">
        <f>IF('DADOS e Estimativa'!M46&gt;0,IF(AND('DADOS e Estimativa'!$U46&lt;='DADOS e Estimativa'!M46,'DADOS e Estimativa'!M46&lt;='DADOS e Estimativa'!$V46),'DADOS e Estimativa'!M46,"excluído*"),"")</f>
        <v/>
      </c>
      <c r="N119" s="131" t="str">
        <f>IF('DADOS e Estimativa'!N46&gt;0,IF(AND('DADOS e Estimativa'!$U46&lt;='DADOS e Estimativa'!N46,'DADOS e Estimativa'!N46&lt;='DADOS e Estimativa'!$V46),'DADOS e Estimativa'!N46,"excluído*"),"")</f>
        <v/>
      </c>
      <c r="O119" s="131" t="str">
        <f>IF('DADOS e Estimativa'!O46&gt;0,IF(AND('DADOS e Estimativa'!$U46&lt;='DADOS e Estimativa'!O46,'DADOS e Estimativa'!O46&lt;='DADOS e Estimativa'!$V46),'DADOS e Estimativa'!O46,"excluído*"),"")</f>
        <v/>
      </c>
      <c r="P119" s="131" t="str">
        <f>IF('DADOS e Estimativa'!P46&gt;0,IF(AND('DADOS e Estimativa'!$U46&lt;='DADOS e Estimativa'!P46,'DADOS e Estimativa'!P46&lt;='DADOS e Estimativa'!$V46),'DADOS e Estimativa'!P46,"excluído*"),"")</f>
        <v/>
      </c>
      <c r="Q119" s="131" t="str">
        <f>IF('DADOS e Estimativa'!Q46&gt;0,IF(AND('DADOS e Estimativa'!$U46&lt;='DADOS e Estimativa'!Q46,'DADOS e Estimativa'!Q46&lt;='DADOS e Estimativa'!$V46),'DADOS e Estimativa'!Q46,"excluído*"),"")</f>
        <v/>
      </c>
      <c r="R119" s="131" t="str">
        <f>IF('DADOS e Estimativa'!R46&gt;0,IF(AND('DADOS e Estimativa'!$U46&lt;='DADOS e Estimativa'!R46,'DADOS e Estimativa'!R46&lt;='DADOS e Estimativa'!$V46),'DADOS e Estimativa'!R46,"excluído*"),"")</f>
        <v/>
      </c>
      <c r="S119" s="132">
        <f t="shared" si="48"/>
        <v>65.64</v>
      </c>
      <c r="T119" s="112"/>
      <c r="U119" s="133">
        <f t="shared" si="49"/>
        <v>131.28</v>
      </c>
      <c r="V119" s="112"/>
    </row>
    <row r="120" ht="19.5" customHeight="1">
      <c r="A120" s="134">
        <f>IF('DADOS e Estimativa'!A47="","",'DADOS e Estimativa'!A47)</f>
        <v>36</v>
      </c>
      <c r="B120" s="135" t="str">
        <f>IF('DADOS e Estimativa'!B47="","",'DADOS e Estimativa'!B47)</f>
        <v>Testes Hidrostáticos em Mangueiras de 15 m</v>
      </c>
      <c r="C120" s="136">
        <f>IF('DADOS e Estimativa'!C47="","",'DADOS e Estimativa'!C47)</f>
        <v>14</v>
      </c>
      <c r="D120" s="136" t="str">
        <f>IF('DADOS e Estimativa'!D47="","",'DADOS e Estimativa'!D47)</f>
        <v>unid.</v>
      </c>
      <c r="E120" s="137">
        <f>IF('DADOS e Estimativa'!E47&gt;0,IF(AND('DADOS e Estimativa'!$U47&lt;='DADOS e Estimativa'!E47,'DADOS e Estimativa'!E47&lt;='DADOS e Estimativa'!$V47),'DADOS e Estimativa'!E47,"excluído*"),"")</f>
        <v>35</v>
      </c>
      <c r="F120" s="137">
        <f>IF('DADOS e Estimativa'!F47&gt;0,IF(AND('DADOS e Estimativa'!$U47&lt;='DADOS e Estimativa'!F47,'DADOS e Estimativa'!F47&lt;='DADOS e Estimativa'!$V47),'DADOS e Estimativa'!F47,"excluído*"),"")</f>
        <v>25</v>
      </c>
      <c r="G120" s="137" t="str">
        <f>IF('DADOS e Estimativa'!G47&gt;0,IF(AND('DADOS e Estimativa'!$U47&lt;='DADOS e Estimativa'!G47,'DADOS e Estimativa'!G47&lt;='DADOS e Estimativa'!$V47),'DADOS e Estimativa'!G47,"excluído*"),"")</f>
        <v>excluído*</v>
      </c>
      <c r="H120" s="137">
        <f>IF('DADOS e Estimativa'!H47&gt;0,IF(AND('DADOS e Estimativa'!$U47&lt;='DADOS e Estimativa'!H47,'DADOS e Estimativa'!H47&lt;='DADOS e Estimativa'!$V47),'DADOS e Estimativa'!H47,"excluído*"),"")</f>
        <v>35</v>
      </c>
      <c r="I120" s="137" t="str">
        <f>IF('DADOS e Estimativa'!I47&gt;0,IF(AND('DADOS e Estimativa'!$U47&lt;='DADOS e Estimativa'!I47,'DADOS e Estimativa'!I47&lt;='DADOS e Estimativa'!$V47),'DADOS e Estimativa'!I47,"excluído*"),"")</f>
        <v>excluído*</v>
      </c>
      <c r="J120" s="137" t="str">
        <f>IF('DADOS e Estimativa'!J47&gt;0,IF(AND('DADOS e Estimativa'!$U47&lt;='DADOS e Estimativa'!J47,'DADOS e Estimativa'!J47&lt;='DADOS e Estimativa'!$V47),'DADOS e Estimativa'!J47,"excluído*"),"")</f>
        <v/>
      </c>
      <c r="K120" s="137" t="str">
        <f>IF('DADOS e Estimativa'!K47&gt;0,IF(AND('DADOS e Estimativa'!$U47&lt;='DADOS e Estimativa'!K47,'DADOS e Estimativa'!K47&lt;='DADOS e Estimativa'!$V47),'DADOS e Estimativa'!K47,"excluído*"),"")</f>
        <v/>
      </c>
      <c r="L120" s="137">
        <f>IF('DADOS e Estimativa'!L47&gt;0,IF(AND('DADOS e Estimativa'!$U47&lt;='DADOS e Estimativa'!L47,'DADOS e Estimativa'!L47&lt;='DADOS e Estimativa'!$V47),'DADOS e Estimativa'!L47,"excluído*"),"")</f>
        <v>27.94</v>
      </c>
      <c r="M120" s="137">
        <f>IF('DADOS e Estimativa'!M47&gt;0,IF(AND('DADOS e Estimativa'!$U47&lt;='DADOS e Estimativa'!M47,'DADOS e Estimativa'!M47&lt;='DADOS e Estimativa'!$V47),'DADOS e Estimativa'!M47,"excluído*"),"")</f>
        <v>20</v>
      </c>
      <c r="N120" s="137" t="str">
        <f>IF('DADOS e Estimativa'!N47&gt;0,IF(AND('DADOS e Estimativa'!$U47&lt;='DADOS e Estimativa'!N47,'DADOS e Estimativa'!N47&lt;='DADOS e Estimativa'!$V47),'DADOS e Estimativa'!N47,"excluído*"),"")</f>
        <v/>
      </c>
      <c r="O120" s="137" t="str">
        <f>IF('DADOS e Estimativa'!O47&gt;0,IF(AND('DADOS e Estimativa'!$U47&lt;='DADOS e Estimativa'!O47,'DADOS e Estimativa'!O47&lt;='DADOS e Estimativa'!$V47),'DADOS e Estimativa'!O47,"excluído*"),"")</f>
        <v/>
      </c>
      <c r="P120" s="137" t="str">
        <f>IF('DADOS e Estimativa'!P47&gt;0,IF(AND('DADOS e Estimativa'!$U47&lt;='DADOS e Estimativa'!P47,'DADOS e Estimativa'!P47&lt;='DADOS e Estimativa'!$V47),'DADOS e Estimativa'!P47,"excluído*"),"")</f>
        <v/>
      </c>
      <c r="Q120" s="137" t="str">
        <f>IF('DADOS e Estimativa'!Q47&gt;0,IF(AND('DADOS e Estimativa'!$U47&lt;='DADOS e Estimativa'!Q47,'DADOS e Estimativa'!Q47&lt;='DADOS e Estimativa'!$V47),'DADOS e Estimativa'!Q47,"excluído*"),"")</f>
        <v/>
      </c>
      <c r="R120" s="137" t="str">
        <f>IF('DADOS e Estimativa'!R47&gt;0,IF(AND('DADOS e Estimativa'!$U47&lt;='DADOS e Estimativa'!R47,'DADOS e Estimativa'!R47&lt;='DADOS e Estimativa'!$V47),'DADOS e Estimativa'!R47,"excluído*"),"")</f>
        <v/>
      </c>
      <c r="S120" s="138">
        <f t="shared" si="48"/>
        <v>28.59</v>
      </c>
      <c r="T120" s="139"/>
      <c r="U120" s="140">
        <f t="shared" si="49"/>
        <v>400.26</v>
      </c>
      <c r="V120" s="139"/>
    </row>
    <row r="121" ht="19.5" customHeight="1">
      <c r="A121" s="128">
        <f>IF('DADOS e Estimativa'!A48="","",'DADOS e Estimativa'!A48)</f>
        <v>37</v>
      </c>
      <c r="B121" s="129" t="str">
        <f>IF('DADOS e Estimativa'!B48="","",'DADOS e Estimativa'!B48)</f>
        <v>Testes Hidrostáticos em Mangueiras de 30 m</v>
      </c>
      <c r="C121" s="130">
        <f>IF('DADOS e Estimativa'!C48="","",'DADOS e Estimativa'!C48)</f>
        <v>3</v>
      </c>
      <c r="D121" s="130" t="str">
        <f>IF('DADOS e Estimativa'!D48="","",'DADOS e Estimativa'!D48)</f>
        <v>unid.</v>
      </c>
      <c r="E121" s="131">
        <f>IF('DADOS e Estimativa'!E48&gt;0,IF(AND('DADOS e Estimativa'!$U48&lt;='DADOS e Estimativa'!E48,'DADOS e Estimativa'!E48&lt;='DADOS e Estimativa'!$V48),'DADOS e Estimativa'!E48,"excluído*"),"")</f>
        <v>35</v>
      </c>
      <c r="F121" s="131">
        <f>IF('DADOS e Estimativa'!F48&gt;0,IF(AND('DADOS e Estimativa'!$U48&lt;='DADOS e Estimativa'!F48,'DADOS e Estimativa'!F48&lt;='DADOS e Estimativa'!$V48),'DADOS e Estimativa'!F48,"excluído*"),"")</f>
        <v>25</v>
      </c>
      <c r="G121" s="131" t="str">
        <f>IF('DADOS e Estimativa'!G48&gt;0,IF(AND('DADOS e Estimativa'!$U48&lt;='DADOS e Estimativa'!G48,'DADOS e Estimativa'!G48&lt;='DADOS e Estimativa'!$V48),'DADOS e Estimativa'!G48,"excluído*"),"")</f>
        <v>excluído*</v>
      </c>
      <c r="H121" s="131">
        <f>IF('DADOS e Estimativa'!H48&gt;0,IF(AND('DADOS e Estimativa'!$U48&lt;='DADOS e Estimativa'!H48,'DADOS e Estimativa'!H48&lt;='DADOS e Estimativa'!$V48),'DADOS e Estimativa'!H48,"excluído*"),"")</f>
        <v>35</v>
      </c>
      <c r="I121" s="131" t="str">
        <f>IF('DADOS e Estimativa'!I48&gt;0,IF(AND('DADOS e Estimativa'!$U48&lt;='DADOS e Estimativa'!I48,'DADOS e Estimativa'!I48&lt;='DADOS e Estimativa'!$V48),'DADOS e Estimativa'!I48,"excluído*"),"")</f>
        <v>excluído*</v>
      </c>
      <c r="J121" s="131" t="str">
        <f>IF('DADOS e Estimativa'!J48&gt;0,IF(AND('DADOS e Estimativa'!$U48&lt;='DADOS e Estimativa'!J48,'DADOS e Estimativa'!J48&lt;='DADOS e Estimativa'!$V48),'DADOS e Estimativa'!J48,"excluído*"),"")</f>
        <v/>
      </c>
      <c r="K121" s="131" t="str">
        <f>IF('DADOS e Estimativa'!K48&gt;0,IF(AND('DADOS e Estimativa'!$U48&lt;='DADOS e Estimativa'!K48,'DADOS e Estimativa'!K48&lt;='DADOS e Estimativa'!$V48),'DADOS e Estimativa'!K48,"excluído*"),"")</f>
        <v/>
      </c>
      <c r="L121" s="131">
        <f>IF('DADOS e Estimativa'!L48&gt;0,IF(AND('DADOS e Estimativa'!$U48&lt;='DADOS e Estimativa'!L48,'DADOS e Estimativa'!L48&lt;='DADOS e Estimativa'!$V48),'DADOS e Estimativa'!L48,"excluído*"),"")</f>
        <v>29</v>
      </c>
      <c r="M121" s="131">
        <f>IF('DADOS e Estimativa'!M48&gt;0,IF(AND('DADOS e Estimativa'!$U48&lt;='DADOS e Estimativa'!M48,'DADOS e Estimativa'!M48&lt;='DADOS e Estimativa'!$V48),'DADOS e Estimativa'!M48,"excluído*"),"")</f>
        <v>29.25</v>
      </c>
      <c r="N121" s="131" t="str">
        <f>IF('DADOS e Estimativa'!N48&gt;0,IF(AND('DADOS e Estimativa'!$U48&lt;='DADOS e Estimativa'!N48,'DADOS e Estimativa'!N48&lt;='DADOS e Estimativa'!$V48),'DADOS e Estimativa'!N48,"excluído*"),"")</f>
        <v/>
      </c>
      <c r="O121" s="131" t="str">
        <f>IF('DADOS e Estimativa'!O48&gt;0,IF(AND('DADOS e Estimativa'!$U48&lt;='DADOS e Estimativa'!O48,'DADOS e Estimativa'!O48&lt;='DADOS e Estimativa'!$V48),'DADOS e Estimativa'!O48,"excluído*"),"")</f>
        <v/>
      </c>
      <c r="P121" s="131" t="str">
        <f>IF('DADOS e Estimativa'!P48&gt;0,IF(AND('DADOS e Estimativa'!$U48&lt;='DADOS e Estimativa'!P48,'DADOS e Estimativa'!P48&lt;='DADOS e Estimativa'!$V48),'DADOS e Estimativa'!P48,"excluído*"),"")</f>
        <v/>
      </c>
      <c r="Q121" s="131" t="str">
        <f>IF('DADOS e Estimativa'!Q48&gt;0,IF(AND('DADOS e Estimativa'!$U48&lt;='DADOS e Estimativa'!Q48,'DADOS e Estimativa'!Q48&lt;='DADOS e Estimativa'!$V48),'DADOS e Estimativa'!Q48,"excluído*"),"")</f>
        <v/>
      </c>
      <c r="R121" s="131" t="str">
        <f>IF('DADOS e Estimativa'!R48&gt;0,IF(AND('DADOS e Estimativa'!$U48&lt;='DADOS e Estimativa'!R48,'DADOS e Estimativa'!R48&lt;='DADOS e Estimativa'!$V48),'DADOS e Estimativa'!R48,"excluído*"),"")</f>
        <v/>
      </c>
      <c r="S121" s="132">
        <f t="shared" si="48"/>
        <v>30.65</v>
      </c>
      <c r="T121" s="112"/>
      <c r="U121" s="133">
        <f t="shared" si="49"/>
        <v>91.95</v>
      </c>
      <c r="V121" s="112"/>
    </row>
    <row r="122" ht="12.75" customHeight="1">
      <c r="A122" s="146"/>
      <c r="B122" s="85" t="str">
        <f>B49</f>
        <v>Circunscrição VI (Grupo VI)</v>
      </c>
      <c r="C122" s="85"/>
      <c r="D122" s="85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147"/>
      <c r="T122" s="147"/>
      <c r="U122" s="148">
        <f>SUM(U123:U129)</f>
        <v>5985.4</v>
      </c>
      <c r="V122" s="149"/>
    </row>
    <row r="123" ht="19.5" customHeight="1">
      <c r="A123" s="121">
        <f>IF('DADOS e Estimativa'!A50="","",'DADOS e Estimativa'!A50)</f>
        <v>38</v>
      </c>
      <c r="B123" s="122" t="str">
        <f>IF('DADOS e Estimativa'!B50="","",'DADOS e Estimativa'!B50)</f>
        <v>Manutenção em extintor de Água Pressurizada 10 L</v>
      </c>
      <c r="C123" s="123">
        <f>IF('DADOS e Estimativa'!C50="","",'DADOS e Estimativa'!C50)</f>
        <v>40</v>
      </c>
      <c r="D123" s="123" t="str">
        <f>IF('DADOS e Estimativa'!D50="","",'DADOS e Estimativa'!D50)</f>
        <v>unid.</v>
      </c>
      <c r="E123" s="124">
        <f>IF('DADOS e Estimativa'!E50&gt;0,IF(AND('DADOS e Estimativa'!$U50&lt;='DADOS e Estimativa'!E50,'DADOS e Estimativa'!E50&lt;='DADOS e Estimativa'!$V50),'DADOS e Estimativa'!E50,"excluído*"),"")</f>
        <v>50</v>
      </c>
      <c r="F123" s="124">
        <f>IF('DADOS e Estimativa'!F50&gt;0,IF(AND('DADOS e Estimativa'!$U50&lt;='DADOS e Estimativa'!F50,'DADOS e Estimativa'!F50&lt;='DADOS e Estimativa'!$V50),'DADOS e Estimativa'!F50,"excluído*"),"")</f>
        <v>33.15</v>
      </c>
      <c r="G123" s="124" t="str">
        <f>IF('DADOS e Estimativa'!G50&gt;0,IF(AND('DADOS e Estimativa'!$U50&lt;='DADOS e Estimativa'!G50,'DADOS e Estimativa'!G50&lt;='DADOS e Estimativa'!$V50),'DADOS e Estimativa'!G50,"excluído*"),"")</f>
        <v>excluído*</v>
      </c>
      <c r="H123" s="124">
        <f>IF('DADOS e Estimativa'!H50&gt;0,IF(AND('DADOS e Estimativa'!$U50&lt;='DADOS e Estimativa'!H50,'DADOS e Estimativa'!H50&lt;='DADOS e Estimativa'!$V50),'DADOS e Estimativa'!H50,"excluído*"),"")</f>
        <v>40</v>
      </c>
      <c r="I123" s="124">
        <f>IF('DADOS e Estimativa'!I50&gt;0,IF(AND('DADOS e Estimativa'!$U50&lt;='DADOS e Estimativa'!I50,'DADOS e Estimativa'!I50&lt;='DADOS e Estimativa'!$V50),'DADOS e Estimativa'!I50,"excluído*"),"")</f>
        <v>19</v>
      </c>
      <c r="J123" s="124">
        <f>IF('DADOS e Estimativa'!J50&gt;0,IF(AND('DADOS e Estimativa'!$U50&lt;='DADOS e Estimativa'!J50,'DADOS e Estimativa'!J50&lt;='DADOS e Estimativa'!$V50),'DADOS e Estimativa'!J50,"excluído*"),"")</f>
        <v>17</v>
      </c>
      <c r="K123" s="124">
        <f>IF('DADOS e Estimativa'!K50&gt;0,IF(AND('DADOS e Estimativa'!$U50&lt;='DADOS e Estimativa'!K50,'DADOS e Estimativa'!K50&lt;='DADOS e Estimativa'!$V50),'DADOS e Estimativa'!K50,"excluído*"),"")</f>
        <v>18</v>
      </c>
      <c r="L123" s="124" t="str">
        <f>IF('DADOS e Estimativa'!L50&gt;0,IF(AND('DADOS e Estimativa'!$U50&lt;='DADOS e Estimativa'!L50,'DADOS e Estimativa'!L50&lt;='DADOS e Estimativa'!$V50),'DADOS e Estimativa'!L50,"excluído*"),"")</f>
        <v/>
      </c>
      <c r="M123" s="124" t="str">
        <f>IF('DADOS e Estimativa'!M50&gt;0,IF(AND('DADOS e Estimativa'!$U50&lt;='DADOS e Estimativa'!M50,'DADOS e Estimativa'!M50&lt;='DADOS e Estimativa'!$V50),'DADOS e Estimativa'!M50,"excluído*"),"")</f>
        <v/>
      </c>
      <c r="N123" s="124" t="str">
        <f>IF('DADOS e Estimativa'!N50&gt;0,IF(AND('DADOS e Estimativa'!$U50&lt;='DADOS e Estimativa'!N50,'DADOS e Estimativa'!N50&lt;='DADOS e Estimativa'!$V50),'DADOS e Estimativa'!N50,"excluído*"),"")</f>
        <v/>
      </c>
      <c r="O123" s="124" t="str">
        <f>IF('DADOS e Estimativa'!O50&gt;0,IF(AND('DADOS e Estimativa'!$U50&lt;='DADOS e Estimativa'!O50,'DADOS e Estimativa'!O50&lt;='DADOS e Estimativa'!$V50),'DADOS e Estimativa'!O50,"excluído*"),"")</f>
        <v/>
      </c>
      <c r="P123" s="124" t="str">
        <f>IF('DADOS e Estimativa'!P50&gt;0,IF(AND('DADOS e Estimativa'!$U50&lt;='DADOS e Estimativa'!P50,'DADOS e Estimativa'!P50&lt;='DADOS e Estimativa'!$V50),'DADOS e Estimativa'!P50,"excluído*"),"")</f>
        <v/>
      </c>
      <c r="Q123" s="124" t="str">
        <f>IF('DADOS e Estimativa'!Q50&gt;0,IF(AND('DADOS e Estimativa'!$U50&lt;='DADOS e Estimativa'!Q50,'DADOS e Estimativa'!Q50&lt;='DADOS e Estimativa'!$V50),'DADOS e Estimativa'!Q50,"excluído*"),"")</f>
        <v/>
      </c>
      <c r="R123" s="124" t="str">
        <f>IF('DADOS e Estimativa'!R50&gt;0,IF(AND('DADOS e Estimativa'!$U50&lt;='DADOS e Estimativa'!R50,'DADOS e Estimativa'!R50&lt;='DADOS e Estimativa'!$V50),'DADOS e Estimativa'!R50,"excluído*"),"")</f>
        <v/>
      </c>
      <c r="S123" s="125">
        <f t="shared" ref="S123:S129" si="50">IF(SUM(E123:R123)&gt;0,ROUND(AVERAGE(E123:R123),2),"")</f>
        <v>29.53</v>
      </c>
      <c r="T123" s="126"/>
      <c r="U123" s="127">
        <f t="shared" ref="U123:U129" si="51">IF(S123&lt;&gt;"",S123*C123,"")</f>
        <v>1181.2</v>
      </c>
      <c r="V123" s="126"/>
    </row>
    <row r="124" ht="19.5" customHeight="1">
      <c r="A124" s="128">
        <f>IF('DADOS e Estimativa'!A51="","",'DADOS e Estimativa'!A51)</f>
        <v>39</v>
      </c>
      <c r="B124" s="129" t="str">
        <f>IF('DADOS e Estimativa'!B51="","",'DADOS e Estimativa'!B51)</f>
        <v>Manutenção em extintor de Gás Carbônico 06 Kg</v>
      </c>
      <c r="C124" s="130">
        <f>IF('DADOS e Estimativa'!C51="","",'DADOS e Estimativa'!C51)</f>
        <v>16</v>
      </c>
      <c r="D124" s="130" t="str">
        <f>IF('DADOS e Estimativa'!D51="","",'DADOS e Estimativa'!D51)</f>
        <v>unid.</v>
      </c>
      <c r="E124" s="131">
        <f>IF('DADOS e Estimativa'!E51&gt;0,IF(AND('DADOS e Estimativa'!$U51&lt;='DADOS e Estimativa'!E51,'DADOS e Estimativa'!E51&lt;='DADOS e Estimativa'!$V51),'DADOS e Estimativa'!E51,"excluído*"),"")</f>
        <v>70</v>
      </c>
      <c r="F124" s="131" t="str">
        <f>IF('DADOS e Estimativa'!F51&gt;0,IF(AND('DADOS e Estimativa'!$U51&lt;='DADOS e Estimativa'!F51,'DADOS e Estimativa'!F51&lt;='DADOS e Estimativa'!$V51),'DADOS e Estimativa'!F51,"excluído*"),"")</f>
        <v>excluído*</v>
      </c>
      <c r="G124" s="131">
        <f>IF('DADOS e Estimativa'!G51&gt;0,IF(AND('DADOS e Estimativa'!$U51&lt;='DADOS e Estimativa'!G51,'DADOS e Estimativa'!G51&lt;='DADOS e Estimativa'!$V51),'DADOS e Estimativa'!G51,"excluído*"),"")</f>
        <v>80</v>
      </c>
      <c r="H124" s="131">
        <f>IF('DADOS e Estimativa'!H51&gt;0,IF(AND('DADOS e Estimativa'!$U51&lt;='DADOS e Estimativa'!H51,'DADOS e Estimativa'!H51&lt;='DADOS e Estimativa'!$V51),'DADOS e Estimativa'!H51,"excluído*"),"")</f>
        <v>70</v>
      </c>
      <c r="I124" s="131">
        <f>IF('DADOS e Estimativa'!I51&gt;0,IF(AND('DADOS e Estimativa'!$U51&lt;='DADOS e Estimativa'!I51,'DADOS e Estimativa'!I51&lt;='DADOS e Estimativa'!$V51),'DADOS e Estimativa'!I51,"excluído*"),"")</f>
        <v>45</v>
      </c>
      <c r="J124" s="131">
        <f>IF('DADOS e Estimativa'!J51&gt;0,IF(AND('DADOS e Estimativa'!$U51&lt;='DADOS e Estimativa'!J51,'DADOS e Estimativa'!J51&lt;='DADOS e Estimativa'!$V51),'DADOS e Estimativa'!J51,"excluído*"),"")</f>
        <v>37</v>
      </c>
      <c r="K124" s="131" t="str">
        <f>IF('DADOS e Estimativa'!K51&gt;0,IF(AND('DADOS e Estimativa'!$U51&lt;='DADOS e Estimativa'!K51,'DADOS e Estimativa'!K51&lt;='DADOS e Estimativa'!$V51),'DADOS e Estimativa'!K51,"excluído*"),"")</f>
        <v>excluído*</v>
      </c>
      <c r="L124" s="131" t="str">
        <f>IF('DADOS e Estimativa'!L51&gt;0,IF(AND('DADOS e Estimativa'!$U51&lt;='DADOS e Estimativa'!L51,'DADOS e Estimativa'!L51&lt;='DADOS e Estimativa'!$V51),'DADOS e Estimativa'!L51,"excluído*"),"")</f>
        <v/>
      </c>
      <c r="M124" s="131" t="str">
        <f>IF('DADOS e Estimativa'!M51&gt;0,IF(AND('DADOS e Estimativa'!$U51&lt;='DADOS e Estimativa'!M51,'DADOS e Estimativa'!M51&lt;='DADOS e Estimativa'!$V51),'DADOS e Estimativa'!M51,"excluído*"),"")</f>
        <v/>
      </c>
      <c r="N124" s="131" t="str">
        <f>IF('DADOS e Estimativa'!N51&gt;0,IF(AND('DADOS e Estimativa'!$U51&lt;='DADOS e Estimativa'!N51,'DADOS e Estimativa'!N51&lt;='DADOS e Estimativa'!$V51),'DADOS e Estimativa'!N51,"excluído*"),"")</f>
        <v/>
      </c>
      <c r="O124" s="131" t="str">
        <f>IF('DADOS e Estimativa'!O51&gt;0,IF(AND('DADOS e Estimativa'!$U51&lt;='DADOS e Estimativa'!O51,'DADOS e Estimativa'!O51&lt;='DADOS e Estimativa'!$V51),'DADOS e Estimativa'!O51,"excluído*"),"")</f>
        <v/>
      </c>
      <c r="P124" s="131" t="str">
        <f>IF('DADOS e Estimativa'!P51&gt;0,IF(AND('DADOS e Estimativa'!$U51&lt;='DADOS e Estimativa'!P51,'DADOS e Estimativa'!P51&lt;='DADOS e Estimativa'!$V51),'DADOS e Estimativa'!P51,"excluído*"),"")</f>
        <v/>
      </c>
      <c r="Q124" s="131" t="str">
        <f>IF('DADOS e Estimativa'!Q51&gt;0,IF(AND('DADOS e Estimativa'!$U51&lt;='DADOS e Estimativa'!Q51,'DADOS e Estimativa'!Q51&lt;='DADOS e Estimativa'!$V51),'DADOS e Estimativa'!Q51,"excluído*"),"")</f>
        <v/>
      </c>
      <c r="R124" s="131" t="str">
        <f>IF('DADOS e Estimativa'!R51&gt;0,IF(AND('DADOS e Estimativa'!$U51&lt;='DADOS e Estimativa'!R51,'DADOS e Estimativa'!R51&lt;='DADOS e Estimativa'!$V51),'DADOS e Estimativa'!R51,"excluído*"),"")</f>
        <v/>
      </c>
      <c r="S124" s="132">
        <f t="shared" si="50"/>
        <v>60.4</v>
      </c>
      <c r="T124" s="112"/>
      <c r="U124" s="133">
        <f t="shared" si="51"/>
        <v>966.4</v>
      </c>
      <c r="V124" s="112"/>
    </row>
    <row r="125" ht="19.5" customHeight="1">
      <c r="A125" s="134">
        <f>IF('DADOS e Estimativa'!A52="","",'DADOS e Estimativa'!A52)</f>
        <v>40</v>
      </c>
      <c r="B125" s="135" t="str">
        <f>IF('DADOS e Estimativa'!B52="","",'DADOS e Estimativa'!B52)</f>
        <v>Manutenção em extintor de Pó Químico Seco 04 Kg</v>
      </c>
      <c r="C125" s="136">
        <f>IF('DADOS e Estimativa'!C52="","",'DADOS e Estimativa'!C52)</f>
        <v>35</v>
      </c>
      <c r="D125" s="136" t="str">
        <f>IF('DADOS e Estimativa'!D52="","",'DADOS e Estimativa'!D52)</f>
        <v>unid.</v>
      </c>
      <c r="E125" s="137">
        <f>IF('DADOS e Estimativa'!E52&gt;0,IF(AND('DADOS e Estimativa'!$U52&lt;='DADOS e Estimativa'!E52,'DADOS e Estimativa'!E52&lt;='DADOS e Estimativa'!$V52),'DADOS e Estimativa'!E52,"excluído*"),"")</f>
        <v>55</v>
      </c>
      <c r="F125" s="137">
        <f>IF('DADOS e Estimativa'!F52&gt;0,IF(AND('DADOS e Estimativa'!$U52&lt;='DADOS e Estimativa'!F52,'DADOS e Estimativa'!F52&lt;='DADOS e Estimativa'!$V52),'DADOS e Estimativa'!F52,"excluído*"),"")</f>
        <v>54.86</v>
      </c>
      <c r="G125" s="137">
        <f>IF('DADOS e Estimativa'!G52&gt;0,IF(AND('DADOS e Estimativa'!$U52&lt;='DADOS e Estimativa'!G52,'DADOS e Estimativa'!G52&lt;='DADOS e Estimativa'!$V52),'DADOS e Estimativa'!G52,"excluído*"),"")</f>
        <v>60</v>
      </c>
      <c r="H125" s="137">
        <f>IF('DADOS e Estimativa'!H52&gt;0,IF(AND('DADOS e Estimativa'!$U52&lt;='DADOS e Estimativa'!H52,'DADOS e Estimativa'!H52&lt;='DADOS e Estimativa'!$V52),'DADOS e Estimativa'!H52,"excluído*"),"")</f>
        <v>55</v>
      </c>
      <c r="I125" s="137" t="str">
        <f>IF('DADOS e Estimativa'!I52&gt;0,IF(AND('DADOS e Estimativa'!$U52&lt;='DADOS e Estimativa'!I52,'DADOS e Estimativa'!I52&lt;='DADOS e Estimativa'!$V52),'DADOS e Estimativa'!I52,"excluído*"),"")</f>
        <v>excluído*</v>
      </c>
      <c r="J125" s="137" t="str">
        <f>IF('DADOS e Estimativa'!J52&gt;0,IF(AND('DADOS e Estimativa'!$U52&lt;='DADOS e Estimativa'!J52,'DADOS e Estimativa'!J52&lt;='DADOS e Estimativa'!$V52),'DADOS e Estimativa'!J52,"excluído*"),"")</f>
        <v>excluído*</v>
      </c>
      <c r="K125" s="137" t="str">
        <f>IF('DADOS e Estimativa'!K52&gt;0,IF(AND('DADOS e Estimativa'!$U52&lt;='DADOS e Estimativa'!K52,'DADOS e Estimativa'!K52&lt;='DADOS e Estimativa'!$V52),'DADOS e Estimativa'!K52,"excluído*"),"")</f>
        <v/>
      </c>
      <c r="L125" s="137" t="str">
        <f>IF('DADOS e Estimativa'!L52&gt;0,IF(AND('DADOS e Estimativa'!$U52&lt;='DADOS e Estimativa'!L52,'DADOS e Estimativa'!L52&lt;='DADOS e Estimativa'!$V52),'DADOS e Estimativa'!L52,"excluído*"),"")</f>
        <v/>
      </c>
      <c r="M125" s="137" t="str">
        <f>IF('DADOS e Estimativa'!M52&gt;0,IF(AND('DADOS e Estimativa'!$U52&lt;='DADOS e Estimativa'!M52,'DADOS e Estimativa'!M52&lt;='DADOS e Estimativa'!$V52),'DADOS e Estimativa'!M52,"excluído*"),"")</f>
        <v/>
      </c>
      <c r="N125" s="137" t="str">
        <f>IF('DADOS e Estimativa'!N52&gt;0,IF(AND('DADOS e Estimativa'!$U52&lt;='DADOS e Estimativa'!N52,'DADOS e Estimativa'!N52&lt;='DADOS e Estimativa'!$V52),'DADOS e Estimativa'!N52,"excluído*"),"")</f>
        <v/>
      </c>
      <c r="O125" s="137" t="str">
        <f>IF('DADOS e Estimativa'!O52&gt;0,IF(AND('DADOS e Estimativa'!$U52&lt;='DADOS e Estimativa'!O52,'DADOS e Estimativa'!O52&lt;='DADOS e Estimativa'!$V52),'DADOS e Estimativa'!O52,"excluído*"),"")</f>
        <v/>
      </c>
      <c r="P125" s="137" t="str">
        <f>IF('DADOS e Estimativa'!P52&gt;0,IF(AND('DADOS e Estimativa'!$U52&lt;='DADOS e Estimativa'!P52,'DADOS e Estimativa'!P52&lt;='DADOS e Estimativa'!$V52),'DADOS e Estimativa'!P52,"excluído*"),"")</f>
        <v/>
      </c>
      <c r="Q125" s="137" t="str">
        <f>IF('DADOS e Estimativa'!Q52&gt;0,IF(AND('DADOS e Estimativa'!$U52&lt;='DADOS e Estimativa'!Q52,'DADOS e Estimativa'!Q52&lt;='DADOS e Estimativa'!$V52),'DADOS e Estimativa'!Q52,"excluído*"),"")</f>
        <v/>
      </c>
      <c r="R125" s="137" t="str">
        <f>IF('DADOS e Estimativa'!R52&gt;0,IF(AND('DADOS e Estimativa'!$U52&lt;='DADOS e Estimativa'!R52,'DADOS e Estimativa'!R52&lt;='DADOS e Estimativa'!$V52),'DADOS e Estimativa'!R52,"excluído*"),"")</f>
        <v/>
      </c>
      <c r="S125" s="138">
        <f t="shared" si="50"/>
        <v>56.22</v>
      </c>
      <c r="T125" s="139"/>
      <c r="U125" s="140">
        <f t="shared" si="51"/>
        <v>1967.7</v>
      </c>
      <c r="V125" s="139"/>
    </row>
    <row r="126" ht="19.5" customHeight="1">
      <c r="A126" s="128">
        <f>IF('DADOS e Estimativa'!A53="","",'DADOS e Estimativa'!A53)</f>
        <v>41</v>
      </c>
      <c r="B126" s="129" t="str">
        <f>IF('DADOS e Estimativa'!B53="","",'DADOS e Estimativa'!B53)</f>
        <v>Manutenção em extintor de Pó Químico Seco 06 Kg</v>
      </c>
      <c r="C126" s="130">
        <f>IF('DADOS e Estimativa'!C53="","",'DADOS e Estimativa'!C53)</f>
        <v>8</v>
      </c>
      <c r="D126" s="130" t="str">
        <f>IF('DADOS e Estimativa'!D53="","",'DADOS e Estimativa'!D53)</f>
        <v>unid.</v>
      </c>
      <c r="E126" s="131">
        <f>IF('DADOS e Estimativa'!E53&gt;0,IF(AND('DADOS e Estimativa'!$U53&lt;='DADOS e Estimativa'!E53,'DADOS e Estimativa'!E53&lt;='DADOS e Estimativa'!$V53),'DADOS e Estimativa'!E53,"excluído*"),"")</f>
        <v>60</v>
      </c>
      <c r="F126" s="131">
        <f>IF('DADOS e Estimativa'!F53&gt;0,IF(AND('DADOS e Estimativa'!$U53&lt;='DADOS e Estimativa'!F53,'DADOS e Estimativa'!F53&lt;='DADOS e Estimativa'!$V53),'DADOS e Estimativa'!F53,"excluído*"),"")</f>
        <v>72.54</v>
      </c>
      <c r="G126" s="131">
        <f>IF('DADOS e Estimativa'!G53&gt;0,IF(AND('DADOS e Estimativa'!$U53&lt;='DADOS e Estimativa'!G53,'DADOS e Estimativa'!G53&lt;='DADOS e Estimativa'!$V53),'DADOS e Estimativa'!G53,"excluído*"),"")</f>
        <v>70</v>
      </c>
      <c r="H126" s="131">
        <f>IF('DADOS e Estimativa'!H53&gt;0,IF(AND('DADOS e Estimativa'!$U53&lt;='DADOS e Estimativa'!H53,'DADOS e Estimativa'!H53&lt;='DADOS e Estimativa'!$V53),'DADOS e Estimativa'!H53,"excluído*"),"")</f>
        <v>60</v>
      </c>
      <c r="I126" s="131" t="str">
        <f>IF('DADOS e Estimativa'!I53&gt;0,IF(AND('DADOS e Estimativa'!$U53&lt;='DADOS e Estimativa'!I53,'DADOS e Estimativa'!I53&lt;='DADOS e Estimativa'!$V53),'DADOS e Estimativa'!I53,"excluído*"),"")</f>
        <v>excluído*</v>
      </c>
      <c r="J126" s="131" t="str">
        <f>IF('DADOS e Estimativa'!J53&gt;0,IF(AND('DADOS e Estimativa'!$U53&lt;='DADOS e Estimativa'!J53,'DADOS e Estimativa'!J53&lt;='DADOS e Estimativa'!$V53),'DADOS e Estimativa'!J53,"excluído*"),"")</f>
        <v>excluído*</v>
      </c>
      <c r="K126" s="131" t="str">
        <f>IF('DADOS e Estimativa'!K53&gt;0,IF(AND('DADOS e Estimativa'!$U53&lt;='DADOS e Estimativa'!K53,'DADOS e Estimativa'!K53&lt;='DADOS e Estimativa'!$V53),'DADOS e Estimativa'!K53,"excluído*"),"")</f>
        <v/>
      </c>
      <c r="L126" s="131" t="str">
        <f>IF('DADOS e Estimativa'!L53&gt;0,IF(AND('DADOS e Estimativa'!$U53&lt;='DADOS e Estimativa'!L53,'DADOS e Estimativa'!L53&lt;='DADOS e Estimativa'!$V53),'DADOS e Estimativa'!L53,"excluído*"),"")</f>
        <v/>
      </c>
      <c r="M126" s="131" t="str">
        <f>IF('DADOS e Estimativa'!M53&gt;0,IF(AND('DADOS e Estimativa'!$U53&lt;='DADOS e Estimativa'!M53,'DADOS e Estimativa'!M53&lt;='DADOS e Estimativa'!$V53),'DADOS e Estimativa'!M53,"excluído*"),"")</f>
        <v/>
      </c>
      <c r="N126" s="131" t="str">
        <f>IF('DADOS e Estimativa'!N53&gt;0,IF(AND('DADOS e Estimativa'!$U53&lt;='DADOS e Estimativa'!N53,'DADOS e Estimativa'!N53&lt;='DADOS e Estimativa'!$V53),'DADOS e Estimativa'!N53,"excluído*"),"")</f>
        <v/>
      </c>
      <c r="O126" s="131" t="str">
        <f>IF('DADOS e Estimativa'!O53&gt;0,IF(AND('DADOS e Estimativa'!$U53&lt;='DADOS e Estimativa'!O53,'DADOS e Estimativa'!O53&lt;='DADOS e Estimativa'!$V53),'DADOS e Estimativa'!O53,"excluído*"),"")</f>
        <v/>
      </c>
      <c r="P126" s="131" t="str">
        <f>IF('DADOS e Estimativa'!P53&gt;0,IF(AND('DADOS e Estimativa'!$U53&lt;='DADOS e Estimativa'!P53,'DADOS e Estimativa'!P53&lt;='DADOS e Estimativa'!$V53),'DADOS e Estimativa'!P53,"excluído*"),"")</f>
        <v/>
      </c>
      <c r="Q126" s="131" t="str">
        <f>IF('DADOS e Estimativa'!Q53&gt;0,IF(AND('DADOS e Estimativa'!$U53&lt;='DADOS e Estimativa'!Q53,'DADOS e Estimativa'!Q53&lt;='DADOS e Estimativa'!$V53),'DADOS e Estimativa'!Q53,"excluído*"),"")</f>
        <v/>
      </c>
      <c r="R126" s="131" t="str">
        <f>IF('DADOS e Estimativa'!R53&gt;0,IF(AND('DADOS e Estimativa'!$U53&lt;='DADOS e Estimativa'!R53,'DADOS e Estimativa'!R53&lt;='DADOS e Estimativa'!$V53),'DADOS e Estimativa'!R53,"excluído*"),"")</f>
        <v/>
      </c>
      <c r="S126" s="132">
        <f t="shared" si="50"/>
        <v>65.64</v>
      </c>
      <c r="T126" s="112"/>
      <c r="U126" s="133">
        <f t="shared" si="51"/>
        <v>525.12</v>
      </c>
      <c r="V126" s="112"/>
    </row>
    <row r="127" ht="19.5" customHeight="1">
      <c r="A127" s="134">
        <f>IF('DADOS e Estimativa'!A54="","",'DADOS e Estimativa'!A54)</f>
        <v>42</v>
      </c>
      <c r="B127" s="135" t="str">
        <f>IF('DADOS e Estimativa'!B54="","",'DADOS e Estimativa'!B54)</f>
        <v>Manutenção em extintor de Pó Químico Seco ABC 08 Kg</v>
      </c>
      <c r="C127" s="136">
        <f>IF('DADOS e Estimativa'!C54="","",'DADOS e Estimativa'!C54)</f>
        <v>3</v>
      </c>
      <c r="D127" s="136" t="str">
        <f>IF('DADOS e Estimativa'!D54="","",'DADOS e Estimativa'!D54)</f>
        <v>unid.</v>
      </c>
      <c r="E127" s="137">
        <f>IF('DADOS e Estimativa'!E54&gt;0,IF(AND('DADOS e Estimativa'!$U54&lt;='DADOS e Estimativa'!E54,'DADOS e Estimativa'!E54&lt;='DADOS e Estimativa'!$V54),'DADOS e Estimativa'!E54,"excluído*"),"")</f>
        <v>100</v>
      </c>
      <c r="F127" s="137" t="str">
        <f>IF('DADOS e Estimativa'!F54&gt;0,IF(AND('DADOS e Estimativa'!$U54&lt;='DADOS e Estimativa'!F54,'DADOS e Estimativa'!F54&lt;='DADOS e Estimativa'!$V54),'DADOS e Estimativa'!F54,"excluído*"),"")</f>
        <v>excluído*</v>
      </c>
      <c r="G127" s="137">
        <f>IF('DADOS e Estimativa'!G54&gt;0,IF(AND('DADOS e Estimativa'!$U54&lt;='DADOS e Estimativa'!G54,'DADOS e Estimativa'!G54&lt;='DADOS e Estimativa'!$V54),'DADOS e Estimativa'!G54,"excluído*"),"")</f>
        <v>110</v>
      </c>
      <c r="H127" s="137">
        <f>IF('DADOS e Estimativa'!H54&gt;0,IF(AND('DADOS e Estimativa'!$U54&lt;='DADOS e Estimativa'!H54,'DADOS e Estimativa'!H54&lt;='DADOS e Estimativa'!$V54),'DADOS e Estimativa'!H54,"excluído*"),"")</f>
        <v>110</v>
      </c>
      <c r="I127" s="137" t="str">
        <f>IF('DADOS e Estimativa'!I54&gt;0,IF(AND('DADOS e Estimativa'!$U54&lt;='DADOS e Estimativa'!I54,'DADOS e Estimativa'!I54&lt;='DADOS e Estimativa'!$V54),'DADOS e Estimativa'!I54,"excluído*"),"")</f>
        <v/>
      </c>
      <c r="J127" s="137" t="str">
        <f>IF('DADOS e Estimativa'!J54&gt;0,IF(AND('DADOS e Estimativa'!$U54&lt;='DADOS e Estimativa'!J54,'DADOS e Estimativa'!J54&lt;='DADOS e Estimativa'!$V54),'DADOS e Estimativa'!J54,"excluído*"),"")</f>
        <v/>
      </c>
      <c r="K127" s="137" t="str">
        <f>IF('DADOS e Estimativa'!K54&gt;0,IF(AND('DADOS e Estimativa'!$U54&lt;='DADOS e Estimativa'!K54,'DADOS e Estimativa'!K54&lt;='DADOS e Estimativa'!$V54),'DADOS e Estimativa'!K54,"excluído*"),"")</f>
        <v/>
      </c>
      <c r="L127" s="137" t="str">
        <f>IF('DADOS e Estimativa'!L54&gt;0,IF(AND('DADOS e Estimativa'!$U54&lt;='DADOS e Estimativa'!L54,'DADOS e Estimativa'!L54&lt;='DADOS e Estimativa'!$V54),'DADOS e Estimativa'!L54,"excluído*"),"")</f>
        <v>excluído*</v>
      </c>
      <c r="M127" s="137">
        <f>IF('DADOS e Estimativa'!M54&gt;0,IF(AND('DADOS e Estimativa'!$U54&lt;='DADOS e Estimativa'!M54,'DADOS e Estimativa'!M54&lt;='DADOS e Estimativa'!$V54),'DADOS e Estimativa'!M54,"excluído*"),"")</f>
        <v>90</v>
      </c>
      <c r="N127" s="137" t="str">
        <f>IF('DADOS e Estimativa'!N54&gt;0,IF(AND('DADOS e Estimativa'!$U54&lt;='DADOS e Estimativa'!N54,'DADOS e Estimativa'!N54&lt;='DADOS e Estimativa'!$V54),'DADOS e Estimativa'!N54,"excluído*"),"")</f>
        <v/>
      </c>
      <c r="O127" s="137" t="str">
        <f>IF('DADOS e Estimativa'!O54&gt;0,IF(AND('DADOS e Estimativa'!$U54&lt;='DADOS e Estimativa'!O54,'DADOS e Estimativa'!O54&lt;='DADOS e Estimativa'!$V54),'DADOS e Estimativa'!O54,"excluído*"),"")</f>
        <v/>
      </c>
      <c r="P127" s="137" t="str">
        <f>IF('DADOS e Estimativa'!P54&gt;0,IF(AND('DADOS e Estimativa'!$U54&lt;='DADOS e Estimativa'!P54,'DADOS e Estimativa'!P54&lt;='DADOS e Estimativa'!$V54),'DADOS e Estimativa'!P54,"excluído*"),"")</f>
        <v/>
      </c>
      <c r="Q127" s="137" t="str">
        <f>IF('DADOS e Estimativa'!Q54&gt;0,IF(AND('DADOS e Estimativa'!$U54&lt;='DADOS e Estimativa'!Q54,'DADOS e Estimativa'!Q54&lt;='DADOS e Estimativa'!$V54),'DADOS e Estimativa'!Q54,"excluído*"),"")</f>
        <v/>
      </c>
      <c r="R127" s="137" t="str">
        <f>IF('DADOS e Estimativa'!R54&gt;0,IF(AND('DADOS e Estimativa'!$U54&lt;='DADOS e Estimativa'!R54,'DADOS e Estimativa'!R54&lt;='DADOS e Estimativa'!$V54),'DADOS e Estimativa'!R54,"excluído*"),"")</f>
        <v/>
      </c>
      <c r="S127" s="138">
        <f t="shared" si="50"/>
        <v>102.5</v>
      </c>
      <c r="T127" s="139"/>
      <c r="U127" s="140">
        <f t="shared" si="51"/>
        <v>307.5</v>
      </c>
      <c r="V127" s="139"/>
    </row>
    <row r="128" ht="19.5" customHeight="1">
      <c r="A128" s="128">
        <f>IF('DADOS e Estimativa'!A55="","",'DADOS e Estimativa'!A55)</f>
        <v>43</v>
      </c>
      <c r="B128" s="129" t="str">
        <f>IF('DADOS e Estimativa'!B55="","",'DADOS e Estimativa'!B55)</f>
        <v>Testes Hidrostáticos em Mangueiras de 15 m</v>
      </c>
      <c r="C128" s="130">
        <f>IF('DADOS e Estimativa'!C55="","",'DADOS e Estimativa'!C55)</f>
        <v>32</v>
      </c>
      <c r="D128" s="130" t="str">
        <f>IF('DADOS e Estimativa'!D55="","",'DADOS e Estimativa'!D55)</f>
        <v>unid.</v>
      </c>
      <c r="E128" s="131">
        <f>IF('DADOS e Estimativa'!E55&gt;0,IF(AND('DADOS e Estimativa'!$U55&lt;='DADOS e Estimativa'!E55,'DADOS e Estimativa'!E55&lt;='DADOS e Estimativa'!$V55),'DADOS e Estimativa'!E55,"excluído*"),"")</f>
        <v>35</v>
      </c>
      <c r="F128" s="131">
        <f>IF('DADOS e Estimativa'!F55&gt;0,IF(AND('DADOS e Estimativa'!$U55&lt;='DADOS e Estimativa'!F55,'DADOS e Estimativa'!F55&lt;='DADOS e Estimativa'!$V55),'DADOS e Estimativa'!F55,"excluído*"),"")</f>
        <v>25</v>
      </c>
      <c r="G128" s="131" t="str">
        <f>IF('DADOS e Estimativa'!G55&gt;0,IF(AND('DADOS e Estimativa'!$U55&lt;='DADOS e Estimativa'!G55,'DADOS e Estimativa'!G55&lt;='DADOS e Estimativa'!$V55),'DADOS e Estimativa'!G55,"excluído*"),"")</f>
        <v>excluído*</v>
      </c>
      <c r="H128" s="131">
        <f>IF('DADOS e Estimativa'!H55&gt;0,IF(AND('DADOS e Estimativa'!$U55&lt;='DADOS e Estimativa'!H55,'DADOS e Estimativa'!H55&lt;='DADOS e Estimativa'!$V55),'DADOS e Estimativa'!H55,"excluído*"),"")</f>
        <v>35</v>
      </c>
      <c r="I128" s="131" t="str">
        <f>IF('DADOS e Estimativa'!I55&gt;0,IF(AND('DADOS e Estimativa'!$U55&lt;='DADOS e Estimativa'!I55,'DADOS e Estimativa'!I55&lt;='DADOS e Estimativa'!$V55),'DADOS e Estimativa'!I55,"excluído*"),"")</f>
        <v>excluído*</v>
      </c>
      <c r="J128" s="131" t="str">
        <f>IF('DADOS e Estimativa'!J55&gt;0,IF(AND('DADOS e Estimativa'!$U55&lt;='DADOS e Estimativa'!J55,'DADOS e Estimativa'!J55&lt;='DADOS e Estimativa'!$V55),'DADOS e Estimativa'!J55,"excluído*"),"")</f>
        <v/>
      </c>
      <c r="K128" s="131" t="str">
        <f>IF('DADOS e Estimativa'!K55&gt;0,IF(AND('DADOS e Estimativa'!$U55&lt;='DADOS e Estimativa'!K55,'DADOS e Estimativa'!K55&lt;='DADOS e Estimativa'!$V55),'DADOS e Estimativa'!K55,"excluído*"),"")</f>
        <v/>
      </c>
      <c r="L128" s="131">
        <f>IF('DADOS e Estimativa'!L55&gt;0,IF(AND('DADOS e Estimativa'!$U55&lt;='DADOS e Estimativa'!L55,'DADOS e Estimativa'!L55&lt;='DADOS e Estimativa'!$V55),'DADOS e Estimativa'!L55,"excluído*"),"")</f>
        <v>27.94</v>
      </c>
      <c r="M128" s="131">
        <f>IF('DADOS e Estimativa'!M55&gt;0,IF(AND('DADOS e Estimativa'!$U55&lt;='DADOS e Estimativa'!M55,'DADOS e Estimativa'!M55&lt;='DADOS e Estimativa'!$V55),'DADOS e Estimativa'!M55,"excluído*"),"")</f>
        <v>20</v>
      </c>
      <c r="N128" s="131" t="str">
        <f>IF('DADOS e Estimativa'!N55&gt;0,IF(AND('DADOS e Estimativa'!$U55&lt;='DADOS e Estimativa'!N55,'DADOS e Estimativa'!N55&lt;='DADOS e Estimativa'!$V55),'DADOS e Estimativa'!N55,"excluído*"),"")</f>
        <v/>
      </c>
      <c r="O128" s="131" t="str">
        <f>IF('DADOS e Estimativa'!O55&gt;0,IF(AND('DADOS e Estimativa'!$U55&lt;='DADOS e Estimativa'!O55,'DADOS e Estimativa'!O55&lt;='DADOS e Estimativa'!$V55),'DADOS e Estimativa'!O55,"excluído*"),"")</f>
        <v/>
      </c>
      <c r="P128" s="131" t="str">
        <f>IF('DADOS e Estimativa'!P55&gt;0,IF(AND('DADOS e Estimativa'!$U55&lt;='DADOS e Estimativa'!P55,'DADOS e Estimativa'!P55&lt;='DADOS e Estimativa'!$V55),'DADOS e Estimativa'!P55,"excluído*"),"")</f>
        <v/>
      </c>
      <c r="Q128" s="131" t="str">
        <f>IF('DADOS e Estimativa'!Q55&gt;0,IF(AND('DADOS e Estimativa'!$U55&lt;='DADOS e Estimativa'!Q55,'DADOS e Estimativa'!Q55&lt;='DADOS e Estimativa'!$V55),'DADOS e Estimativa'!Q55,"excluído*"),"")</f>
        <v/>
      </c>
      <c r="R128" s="131" t="str">
        <f>IF('DADOS e Estimativa'!R55&gt;0,IF(AND('DADOS e Estimativa'!$U55&lt;='DADOS e Estimativa'!R55,'DADOS e Estimativa'!R55&lt;='DADOS e Estimativa'!$V55),'DADOS e Estimativa'!R55,"excluído*"),"")</f>
        <v/>
      </c>
      <c r="S128" s="132">
        <f t="shared" si="50"/>
        <v>28.59</v>
      </c>
      <c r="T128" s="112"/>
      <c r="U128" s="133">
        <f t="shared" si="51"/>
        <v>914.88</v>
      </c>
      <c r="V128" s="112"/>
    </row>
    <row r="129" ht="19.5" customHeight="1">
      <c r="A129" s="134">
        <f>IF('DADOS e Estimativa'!A56="","",'DADOS e Estimativa'!A56)</f>
        <v>44</v>
      </c>
      <c r="B129" s="135" t="str">
        <f>IF('DADOS e Estimativa'!B56="","",'DADOS e Estimativa'!B56)</f>
        <v>Testes Hidrostáticos em Mangueiras de 30 m</v>
      </c>
      <c r="C129" s="136">
        <f>IF('DADOS e Estimativa'!C56="","",'DADOS e Estimativa'!C56)</f>
        <v>4</v>
      </c>
      <c r="D129" s="136" t="str">
        <f>IF('DADOS e Estimativa'!D56="","",'DADOS e Estimativa'!D56)</f>
        <v>unid.</v>
      </c>
      <c r="E129" s="137">
        <f>IF('DADOS e Estimativa'!E56&gt;0,IF(AND('DADOS e Estimativa'!$U56&lt;='DADOS e Estimativa'!E56,'DADOS e Estimativa'!E56&lt;='DADOS e Estimativa'!$V56),'DADOS e Estimativa'!E56,"excluído*"),"")</f>
        <v>35</v>
      </c>
      <c r="F129" s="137">
        <f>IF('DADOS e Estimativa'!F56&gt;0,IF(AND('DADOS e Estimativa'!$U56&lt;='DADOS e Estimativa'!F56,'DADOS e Estimativa'!F56&lt;='DADOS e Estimativa'!$V56),'DADOS e Estimativa'!F56,"excluído*"),"")</f>
        <v>25</v>
      </c>
      <c r="G129" s="137" t="str">
        <f>IF('DADOS e Estimativa'!G56&gt;0,IF(AND('DADOS e Estimativa'!$U56&lt;='DADOS e Estimativa'!G56,'DADOS e Estimativa'!G56&lt;='DADOS e Estimativa'!$V56),'DADOS e Estimativa'!G56,"excluído*"),"")</f>
        <v>excluído*</v>
      </c>
      <c r="H129" s="137">
        <f>IF('DADOS e Estimativa'!H56&gt;0,IF(AND('DADOS e Estimativa'!$U56&lt;='DADOS e Estimativa'!H56,'DADOS e Estimativa'!H56&lt;='DADOS e Estimativa'!$V56),'DADOS e Estimativa'!H56,"excluído*"),"")</f>
        <v>35</v>
      </c>
      <c r="I129" s="137" t="str">
        <f>IF('DADOS e Estimativa'!I56&gt;0,IF(AND('DADOS e Estimativa'!$U56&lt;='DADOS e Estimativa'!I56,'DADOS e Estimativa'!I56&lt;='DADOS e Estimativa'!$V56),'DADOS e Estimativa'!I56,"excluído*"),"")</f>
        <v>excluído*</v>
      </c>
      <c r="J129" s="137" t="str">
        <f>IF('DADOS e Estimativa'!J56&gt;0,IF(AND('DADOS e Estimativa'!$U56&lt;='DADOS e Estimativa'!J56,'DADOS e Estimativa'!J56&lt;='DADOS e Estimativa'!$V56),'DADOS e Estimativa'!J56,"excluído*"),"")</f>
        <v/>
      </c>
      <c r="K129" s="137" t="str">
        <f>IF('DADOS e Estimativa'!K56&gt;0,IF(AND('DADOS e Estimativa'!$U56&lt;='DADOS e Estimativa'!K56,'DADOS e Estimativa'!K56&lt;='DADOS e Estimativa'!$V56),'DADOS e Estimativa'!K56,"excluído*"),"")</f>
        <v/>
      </c>
      <c r="L129" s="137">
        <f>IF('DADOS e Estimativa'!L56&gt;0,IF(AND('DADOS e Estimativa'!$U56&lt;='DADOS e Estimativa'!L56,'DADOS e Estimativa'!L56&lt;='DADOS e Estimativa'!$V56),'DADOS e Estimativa'!L56,"excluído*"),"")</f>
        <v>29</v>
      </c>
      <c r="M129" s="137">
        <f>IF('DADOS e Estimativa'!M56&gt;0,IF(AND('DADOS e Estimativa'!$U56&lt;='DADOS e Estimativa'!M56,'DADOS e Estimativa'!M56&lt;='DADOS e Estimativa'!$V56),'DADOS e Estimativa'!M56,"excluído*"),"")</f>
        <v>29.25</v>
      </c>
      <c r="N129" s="137" t="str">
        <f>IF('DADOS e Estimativa'!N56&gt;0,IF(AND('DADOS e Estimativa'!$U56&lt;='DADOS e Estimativa'!N56,'DADOS e Estimativa'!N56&lt;='DADOS e Estimativa'!$V56),'DADOS e Estimativa'!N56,"excluído*"),"")</f>
        <v/>
      </c>
      <c r="O129" s="137" t="str">
        <f>IF('DADOS e Estimativa'!O56&gt;0,IF(AND('DADOS e Estimativa'!$U56&lt;='DADOS e Estimativa'!O56,'DADOS e Estimativa'!O56&lt;='DADOS e Estimativa'!$V56),'DADOS e Estimativa'!O56,"excluído*"),"")</f>
        <v/>
      </c>
      <c r="P129" s="137" t="str">
        <f>IF('DADOS e Estimativa'!P56&gt;0,IF(AND('DADOS e Estimativa'!$U56&lt;='DADOS e Estimativa'!P56,'DADOS e Estimativa'!P56&lt;='DADOS e Estimativa'!$V56),'DADOS e Estimativa'!P56,"excluído*"),"")</f>
        <v/>
      </c>
      <c r="Q129" s="137" t="str">
        <f>IF('DADOS e Estimativa'!Q56&gt;0,IF(AND('DADOS e Estimativa'!$U56&lt;='DADOS e Estimativa'!Q56,'DADOS e Estimativa'!Q56&lt;='DADOS e Estimativa'!$V56),'DADOS e Estimativa'!Q56,"excluído*"),"")</f>
        <v/>
      </c>
      <c r="R129" s="137" t="str">
        <f>IF('DADOS e Estimativa'!R56&gt;0,IF(AND('DADOS e Estimativa'!$U56&lt;='DADOS e Estimativa'!R56,'DADOS e Estimativa'!R56&lt;='DADOS e Estimativa'!$V56),'DADOS e Estimativa'!R56,"excluído*"),"")</f>
        <v/>
      </c>
      <c r="S129" s="150">
        <f t="shared" si="50"/>
        <v>30.65</v>
      </c>
      <c r="T129" s="151"/>
      <c r="U129" s="152">
        <f t="shared" si="51"/>
        <v>122.6</v>
      </c>
      <c r="V129" s="151"/>
    </row>
    <row r="130" ht="12.75" customHeight="1">
      <c r="A130" s="146"/>
      <c r="B130" s="85" t="str">
        <f>B57</f>
        <v>Circunscrição VII (Grupo VII)</v>
      </c>
      <c r="C130" s="85"/>
      <c r="D130" s="85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153"/>
      <c r="T130" s="153"/>
      <c r="U130" s="154">
        <f>SUM(U131:U137)</f>
        <v>7492.76</v>
      </c>
      <c r="V130" s="155"/>
    </row>
    <row r="131" ht="19.5" customHeight="1">
      <c r="A131" s="121">
        <f>IF('DADOS e Estimativa'!A58="","",'DADOS e Estimativa'!A58)</f>
        <v>45</v>
      </c>
      <c r="B131" s="122" t="str">
        <f>IF('DADOS e Estimativa'!B58="","",'DADOS e Estimativa'!B58)</f>
        <v>Manutenção em extintor de Água Pressurizada 10 L</v>
      </c>
      <c r="C131" s="123">
        <f>IF('DADOS e Estimativa'!C58="","",'DADOS e Estimativa'!C58)</f>
        <v>54</v>
      </c>
      <c r="D131" s="123" t="str">
        <f>IF('DADOS e Estimativa'!D58="","",'DADOS e Estimativa'!D58)</f>
        <v>unid.</v>
      </c>
      <c r="E131" s="124">
        <f>IF('DADOS e Estimativa'!E58&gt;0,IF(AND('DADOS e Estimativa'!$U58&lt;='DADOS e Estimativa'!E58,'DADOS e Estimativa'!E58&lt;='DADOS e Estimativa'!$V58),'DADOS e Estimativa'!E58,"excluído*"),"")</f>
        <v>50</v>
      </c>
      <c r="F131" s="124">
        <f>IF('DADOS e Estimativa'!F58&gt;0,IF(AND('DADOS e Estimativa'!$U58&lt;='DADOS e Estimativa'!F58,'DADOS e Estimativa'!F58&lt;='DADOS e Estimativa'!$V58),'DADOS e Estimativa'!F58,"excluído*"),"")</f>
        <v>33.15</v>
      </c>
      <c r="G131" s="124" t="str">
        <f>IF('DADOS e Estimativa'!G58&gt;0,IF(AND('DADOS e Estimativa'!$U58&lt;='DADOS e Estimativa'!G58,'DADOS e Estimativa'!G58&lt;='DADOS e Estimativa'!$V58),'DADOS e Estimativa'!G58,"excluído*"),"")</f>
        <v>excluído*</v>
      </c>
      <c r="H131" s="124">
        <f>IF('DADOS e Estimativa'!H58&gt;0,IF(AND('DADOS e Estimativa'!$U58&lt;='DADOS e Estimativa'!H58,'DADOS e Estimativa'!H58&lt;='DADOS e Estimativa'!$V58),'DADOS e Estimativa'!H58,"excluído*"),"")</f>
        <v>40</v>
      </c>
      <c r="I131" s="124">
        <f>IF('DADOS e Estimativa'!I58&gt;0,IF(AND('DADOS e Estimativa'!$U58&lt;='DADOS e Estimativa'!I58,'DADOS e Estimativa'!I58&lt;='DADOS e Estimativa'!$V58),'DADOS e Estimativa'!I58,"excluído*"),"")</f>
        <v>19</v>
      </c>
      <c r="J131" s="124">
        <f>IF('DADOS e Estimativa'!J58&gt;0,IF(AND('DADOS e Estimativa'!$U58&lt;='DADOS e Estimativa'!J58,'DADOS e Estimativa'!J58&lt;='DADOS e Estimativa'!$V58),'DADOS e Estimativa'!J58,"excluído*"),"")</f>
        <v>17</v>
      </c>
      <c r="K131" s="124">
        <f>IF('DADOS e Estimativa'!K58&gt;0,IF(AND('DADOS e Estimativa'!$U58&lt;='DADOS e Estimativa'!K58,'DADOS e Estimativa'!K58&lt;='DADOS e Estimativa'!$V58),'DADOS e Estimativa'!K58,"excluído*"),"")</f>
        <v>18</v>
      </c>
      <c r="L131" s="124" t="str">
        <f>IF('DADOS e Estimativa'!L58&gt;0,IF(AND('DADOS e Estimativa'!$U58&lt;='DADOS e Estimativa'!L58,'DADOS e Estimativa'!L58&lt;='DADOS e Estimativa'!$V58),'DADOS e Estimativa'!L58,"excluído*"),"")</f>
        <v/>
      </c>
      <c r="M131" s="124" t="str">
        <f>IF('DADOS e Estimativa'!M58&gt;0,IF(AND('DADOS e Estimativa'!$U58&lt;='DADOS e Estimativa'!M58,'DADOS e Estimativa'!M58&lt;='DADOS e Estimativa'!$V58),'DADOS e Estimativa'!M58,"excluído*"),"")</f>
        <v/>
      </c>
      <c r="N131" s="124" t="str">
        <f>IF('DADOS e Estimativa'!N58&gt;0,IF(AND('DADOS e Estimativa'!$U58&lt;='DADOS e Estimativa'!N58,'DADOS e Estimativa'!N58&lt;='DADOS e Estimativa'!$V58),'DADOS e Estimativa'!N58,"excluído*"),"")</f>
        <v/>
      </c>
      <c r="O131" s="124" t="str">
        <f>IF('DADOS e Estimativa'!O58&gt;0,IF(AND('DADOS e Estimativa'!$U58&lt;='DADOS e Estimativa'!O58,'DADOS e Estimativa'!O58&lt;='DADOS e Estimativa'!$V58),'DADOS e Estimativa'!O58,"excluído*"),"")</f>
        <v/>
      </c>
      <c r="P131" s="124" t="str">
        <f>IF('DADOS e Estimativa'!P58&gt;0,IF(AND('DADOS e Estimativa'!$U58&lt;='DADOS e Estimativa'!P58,'DADOS e Estimativa'!P58&lt;='DADOS e Estimativa'!$V58),'DADOS e Estimativa'!P58,"excluído*"),"")</f>
        <v/>
      </c>
      <c r="Q131" s="124" t="str">
        <f>IF('DADOS e Estimativa'!Q58&gt;0,IF(AND('DADOS e Estimativa'!$U58&lt;='DADOS e Estimativa'!Q58,'DADOS e Estimativa'!Q58&lt;='DADOS e Estimativa'!$V58),'DADOS e Estimativa'!Q58,"excluído*"),"")</f>
        <v/>
      </c>
      <c r="R131" s="124" t="str">
        <f>IF('DADOS e Estimativa'!R58&gt;0,IF(AND('DADOS e Estimativa'!$U58&lt;='DADOS e Estimativa'!R58,'DADOS e Estimativa'!R58&lt;='DADOS e Estimativa'!$V58),'DADOS e Estimativa'!R58,"excluído*"),"")</f>
        <v/>
      </c>
      <c r="S131" s="125">
        <f t="shared" ref="S131:S137" si="52">IF(SUM(E131:R131)&gt;0,ROUND(AVERAGE(E131:R131),2),"")</f>
        <v>29.53</v>
      </c>
      <c r="T131" s="126"/>
      <c r="U131" s="127">
        <f t="shared" ref="U131:U137" si="53">IF(S131&lt;&gt;"",S131*C131,"")</f>
        <v>1594.62</v>
      </c>
      <c r="V131" s="126"/>
    </row>
    <row r="132" ht="19.5" customHeight="1">
      <c r="A132" s="128">
        <f>IF('DADOS e Estimativa'!A59="","",'DADOS e Estimativa'!A59)</f>
        <v>46</v>
      </c>
      <c r="B132" s="129" t="str">
        <f>IF('DADOS e Estimativa'!B59="","",'DADOS e Estimativa'!B59)</f>
        <v>Manutenção em extintor de Gás Carbônico 06 Kg</v>
      </c>
      <c r="C132" s="130">
        <f>IF('DADOS e Estimativa'!C59="","",'DADOS e Estimativa'!C59)</f>
        <v>12</v>
      </c>
      <c r="D132" s="130" t="str">
        <f>IF('DADOS e Estimativa'!D59="","",'DADOS e Estimativa'!D59)</f>
        <v>unid.</v>
      </c>
      <c r="E132" s="131">
        <f>IF('DADOS e Estimativa'!E59&gt;0,IF(AND('DADOS e Estimativa'!$U59&lt;='DADOS e Estimativa'!E59,'DADOS e Estimativa'!E59&lt;='DADOS e Estimativa'!$V59),'DADOS e Estimativa'!E59,"excluído*"),"")</f>
        <v>70</v>
      </c>
      <c r="F132" s="131" t="str">
        <f>IF('DADOS e Estimativa'!F59&gt;0,IF(AND('DADOS e Estimativa'!$U59&lt;='DADOS e Estimativa'!F59,'DADOS e Estimativa'!F59&lt;='DADOS e Estimativa'!$V59),'DADOS e Estimativa'!F59,"excluído*"),"")</f>
        <v>excluído*</v>
      </c>
      <c r="G132" s="131">
        <f>IF('DADOS e Estimativa'!G59&gt;0,IF(AND('DADOS e Estimativa'!$U59&lt;='DADOS e Estimativa'!G59,'DADOS e Estimativa'!G59&lt;='DADOS e Estimativa'!$V59),'DADOS e Estimativa'!G59,"excluído*"),"")</f>
        <v>80</v>
      </c>
      <c r="H132" s="131">
        <f>IF('DADOS e Estimativa'!H59&gt;0,IF(AND('DADOS e Estimativa'!$U59&lt;='DADOS e Estimativa'!H59,'DADOS e Estimativa'!H59&lt;='DADOS e Estimativa'!$V59),'DADOS e Estimativa'!H59,"excluído*"),"")</f>
        <v>70</v>
      </c>
      <c r="I132" s="131">
        <f>IF('DADOS e Estimativa'!I59&gt;0,IF(AND('DADOS e Estimativa'!$U59&lt;='DADOS e Estimativa'!I59,'DADOS e Estimativa'!I59&lt;='DADOS e Estimativa'!$V59),'DADOS e Estimativa'!I59,"excluído*"),"")</f>
        <v>45</v>
      </c>
      <c r="J132" s="131">
        <f>IF('DADOS e Estimativa'!J59&gt;0,IF(AND('DADOS e Estimativa'!$U59&lt;='DADOS e Estimativa'!J59,'DADOS e Estimativa'!J59&lt;='DADOS e Estimativa'!$V59),'DADOS e Estimativa'!J59,"excluído*"),"")</f>
        <v>37</v>
      </c>
      <c r="K132" s="131" t="str">
        <f>IF('DADOS e Estimativa'!K59&gt;0,IF(AND('DADOS e Estimativa'!$U59&lt;='DADOS e Estimativa'!K59,'DADOS e Estimativa'!K59&lt;='DADOS e Estimativa'!$V59),'DADOS e Estimativa'!K59,"excluído*"),"")</f>
        <v>excluído*</v>
      </c>
      <c r="L132" s="131" t="str">
        <f>IF('DADOS e Estimativa'!L59&gt;0,IF(AND('DADOS e Estimativa'!$U59&lt;='DADOS e Estimativa'!L59,'DADOS e Estimativa'!L59&lt;='DADOS e Estimativa'!$V59),'DADOS e Estimativa'!L59,"excluído*"),"")</f>
        <v/>
      </c>
      <c r="M132" s="131" t="str">
        <f>IF('DADOS e Estimativa'!M59&gt;0,IF(AND('DADOS e Estimativa'!$U59&lt;='DADOS e Estimativa'!M59,'DADOS e Estimativa'!M59&lt;='DADOS e Estimativa'!$V59),'DADOS e Estimativa'!M59,"excluído*"),"")</f>
        <v/>
      </c>
      <c r="N132" s="131" t="str">
        <f>IF('DADOS e Estimativa'!N59&gt;0,IF(AND('DADOS e Estimativa'!$U59&lt;='DADOS e Estimativa'!N59,'DADOS e Estimativa'!N59&lt;='DADOS e Estimativa'!$V59),'DADOS e Estimativa'!N59,"excluído*"),"")</f>
        <v/>
      </c>
      <c r="O132" s="131" t="str">
        <f>IF('DADOS e Estimativa'!O59&gt;0,IF(AND('DADOS e Estimativa'!$U59&lt;='DADOS e Estimativa'!O59,'DADOS e Estimativa'!O59&lt;='DADOS e Estimativa'!$V59),'DADOS e Estimativa'!O59,"excluído*"),"")</f>
        <v/>
      </c>
      <c r="P132" s="131" t="str">
        <f>IF('DADOS e Estimativa'!P59&gt;0,IF(AND('DADOS e Estimativa'!$U59&lt;='DADOS e Estimativa'!P59,'DADOS e Estimativa'!P59&lt;='DADOS e Estimativa'!$V59),'DADOS e Estimativa'!P59,"excluído*"),"")</f>
        <v/>
      </c>
      <c r="Q132" s="131" t="str">
        <f>IF('DADOS e Estimativa'!Q59&gt;0,IF(AND('DADOS e Estimativa'!$U59&lt;='DADOS e Estimativa'!Q59,'DADOS e Estimativa'!Q59&lt;='DADOS e Estimativa'!$V59),'DADOS e Estimativa'!Q59,"excluído*"),"")</f>
        <v/>
      </c>
      <c r="R132" s="131" t="str">
        <f>IF('DADOS e Estimativa'!R59&gt;0,IF(AND('DADOS e Estimativa'!$U59&lt;='DADOS e Estimativa'!R59,'DADOS e Estimativa'!R59&lt;='DADOS e Estimativa'!$V59),'DADOS e Estimativa'!R59,"excluído*"),"")</f>
        <v/>
      </c>
      <c r="S132" s="132">
        <f t="shared" si="52"/>
        <v>60.4</v>
      </c>
      <c r="T132" s="112"/>
      <c r="U132" s="133">
        <f t="shared" si="53"/>
        <v>724.8</v>
      </c>
      <c r="V132" s="112"/>
    </row>
    <row r="133" ht="19.5" customHeight="1">
      <c r="A133" s="134">
        <f>IF('DADOS e Estimativa'!A60="","",'DADOS e Estimativa'!A60)</f>
        <v>47</v>
      </c>
      <c r="B133" s="135" t="str">
        <f>IF('DADOS e Estimativa'!B60="","",'DADOS e Estimativa'!B60)</f>
        <v>Manutenção em extintor de Pó Químico Seco 04 Kg</v>
      </c>
      <c r="C133" s="136">
        <f>IF('DADOS e Estimativa'!C60="","",'DADOS e Estimativa'!C60)</f>
        <v>59</v>
      </c>
      <c r="D133" s="136" t="str">
        <f>IF('DADOS e Estimativa'!D60="","",'DADOS e Estimativa'!D60)</f>
        <v>unid.</v>
      </c>
      <c r="E133" s="137">
        <f>IF('DADOS e Estimativa'!E60&gt;0,IF(AND('DADOS e Estimativa'!$U60&lt;='DADOS e Estimativa'!E60,'DADOS e Estimativa'!E60&lt;='DADOS e Estimativa'!$V60),'DADOS e Estimativa'!E60,"excluído*"),"")</f>
        <v>55</v>
      </c>
      <c r="F133" s="137">
        <f>IF('DADOS e Estimativa'!F60&gt;0,IF(AND('DADOS e Estimativa'!$U60&lt;='DADOS e Estimativa'!F60,'DADOS e Estimativa'!F60&lt;='DADOS e Estimativa'!$V60),'DADOS e Estimativa'!F60,"excluído*"),"")</f>
        <v>54.86</v>
      </c>
      <c r="G133" s="137">
        <f>IF('DADOS e Estimativa'!G60&gt;0,IF(AND('DADOS e Estimativa'!$U60&lt;='DADOS e Estimativa'!G60,'DADOS e Estimativa'!G60&lt;='DADOS e Estimativa'!$V60),'DADOS e Estimativa'!G60,"excluído*"),"")</f>
        <v>60</v>
      </c>
      <c r="H133" s="137">
        <f>IF('DADOS e Estimativa'!H60&gt;0,IF(AND('DADOS e Estimativa'!$U60&lt;='DADOS e Estimativa'!H60,'DADOS e Estimativa'!H60&lt;='DADOS e Estimativa'!$V60),'DADOS e Estimativa'!H60,"excluído*"),"")</f>
        <v>55</v>
      </c>
      <c r="I133" s="137" t="str">
        <f>IF('DADOS e Estimativa'!I60&gt;0,IF(AND('DADOS e Estimativa'!$U60&lt;='DADOS e Estimativa'!I60,'DADOS e Estimativa'!I60&lt;='DADOS e Estimativa'!$V60),'DADOS e Estimativa'!I60,"excluído*"),"")</f>
        <v>excluído*</v>
      </c>
      <c r="J133" s="137" t="str">
        <f>IF('DADOS e Estimativa'!J60&gt;0,IF(AND('DADOS e Estimativa'!$U60&lt;='DADOS e Estimativa'!J60,'DADOS e Estimativa'!J60&lt;='DADOS e Estimativa'!$V60),'DADOS e Estimativa'!J60,"excluído*"),"")</f>
        <v>excluído*</v>
      </c>
      <c r="K133" s="137" t="str">
        <f>IF('DADOS e Estimativa'!K60&gt;0,IF(AND('DADOS e Estimativa'!$U60&lt;='DADOS e Estimativa'!K60,'DADOS e Estimativa'!K60&lt;='DADOS e Estimativa'!$V60),'DADOS e Estimativa'!K60,"excluído*"),"")</f>
        <v/>
      </c>
      <c r="L133" s="137" t="str">
        <f>IF('DADOS e Estimativa'!L60&gt;0,IF(AND('DADOS e Estimativa'!$U60&lt;='DADOS e Estimativa'!L60,'DADOS e Estimativa'!L60&lt;='DADOS e Estimativa'!$V60),'DADOS e Estimativa'!L60,"excluído*"),"")</f>
        <v/>
      </c>
      <c r="M133" s="137" t="str">
        <f>IF('DADOS e Estimativa'!M60&gt;0,IF(AND('DADOS e Estimativa'!$U60&lt;='DADOS e Estimativa'!M60,'DADOS e Estimativa'!M60&lt;='DADOS e Estimativa'!$V60),'DADOS e Estimativa'!M60,"excluído*"),"")</f>
        <v/>
      </c>
      <c r="N133" s="137" t="str">
        <f>IF('DADOS e Estimativa'!N60&gt;0,IF(AND('DADOS e Estimativa'!$U60&lt;='DADOS e Estimativa'!N60,'DADOS e Estimativa'!N60&lt;='DADOS e Estimativa'!$V60),'DADOS e Estimativa'!N60,"excluído*"),"")</f>
        <v/>
      </c>
      <c r="O133" s="137" t="str">
        <f>IF('DADOS e Estimativa'!O60&gt;0,IF(AND('DADOS e Estimativa'!$U60&lt;='DADOS e Estimativa'!O60,'DADOS e Estimativa'!O60&lt;='DADOS e Estimativa'!$V60),'DADOS e Estimativa'!O60,"excluído*"),"")</f>
        <v/>
      </c>
      <c r="P133" s="137" t="str">
        <f>IF('DADOS e Estimativa'!P60&gt;0,IF(AND('DADOS e Estimativa'!$U60&lt;='DADOS e Estimativa'!P60,'DADOS e Estimativa'!P60&lt;='DADOS e Estimativa'!$V60),'DADOS e Estimativa'!P60,"excluído*"),"")</f>
        <v/>
      </c>
      <c r="Q133" s="137" t="str">
        <f>IF('DADOS e Estimativa'!Q60&gt;0,IF(AND('DADOS e Estimativa'!$U60&lt;='DADOS e Estimativa'!Q60,'DADOS e Estimativa'!Q60&lt;='DADOS e Estimativa'!$V60),'DADOS e Estimativa'!Q60,"excluído*"),"")</f>
        <v/>
      </c>
      <c r="R133" s="137" t="str">
        <f>IF('DADOS e Estimativa'!R60&gt;0,IF(AND('DADOS e Estimativa'!$U60&lt;='DADOS e Estimativa'!R60,'DADOS e Estimativa'!R60&lt;='DADOS e Estimativa'!$V60),'DADOS e Estimativa'!R60,"excluído*"),"")</f>
        <v/>
      </c>
      <c r="S133" s="138">
        <f t="shared" si="52"/>
        <v>56.22</v>
      </c>
      <c r="T133" s="139"/>
      <c r="U133" s="140">
        <f t="shared" si="53"/>
        <v>3316.98</v>
      </c>
      <c r="V133" s="139"/>
    </row>
    <row r="134" ht="19.5" customHeight="1">
      <c r="A134" s="128">
        <f>IF('DADOS e Estimativa'!A61="","",'DADOS e Estimativa'!A61)</f>
        <v>48</v>
      </c>
      <c r="B134" s="129" t="str">
        <f>IF('DADOS e Estimativa'!B61="","",'DADOS e Estimativa'!B61)</f>
        <v>Manutenção em extintor de Pó Químico Seco 06 Kg</v>
      </c>
      <c r="C134" s="130">
        <f>IF('DADOS e Estimativa'!C61="","",'DADOS e Estimativa'!C61)</f>
        <v>4</v>
      </c>
      <c r="D134" s="130" t="str">
        <f>IF('DADOS e Estimativa'!D61="","",'DADOS e Estimativa'!D61)</f>
        <v>unid.</v>
      </c>
      <c r="E134" s="131">
        <f>IF('DADOS e Estimativa'!E61&gt;0,IF(AND('DADOS e Estimativa'!$U61&lt;='DADOS e Estimativa'!E61,'DADOS e Estimativa'!E61&lt;='DADOS e Estimativa'!$V61),'DADOS e Estimativa'!E61,"excluído*"),"")</f>
        <v>60</v>
      </c>
      <c r="F134" s="131">
        <f>IF('DADOS e Estimativa'!F61&gt;0,IF(AND('DADOS e Estimativa'!$U61&lt;='DADOS e Estimativa'!F61,'DADOS e Estimativa'!F61&lt;='DADOS e Estimativa'!$V61),'DADOS e Estimativa'!F61,"excluído*"),"")</f>
        <v>72.54</v>
      </c>
      <c r="G134" s="131">
        <f>IF('DADOS e Estimativa'!G61&gt;0,IF(AND('DADOS e Estimativa'!$U61&lt;='DADOS e Estimativa'!G61,'DADOS e Estimativa'!G61&lt;='DADOS e Estimativa'!$V61),'DADOS e Estimativa'!G61,"excluído*"),"")</f>
        <v>70</v>
      </c>
      <c r="H134" s="131">
        <f>IF('DADOS e Estimativa'!H61&gt;0,IF(AND('DADOS e Estimativa'!$U61&lt;='DADOS e Estimativa'!H61,'DADOS e Estimativa'!H61&lt;='DADOS e Estimativa'!$V61),'DADOS e Estimativa'!H61,"excluído*"),"")</f>
        <v>60</v>
      </c>
      <c r="I134" s="131" t="str">
        <f>IF('DADOS e Estimativa'!I61&gt;0,IF(AND('DADOS e Estimativa'!$U61&lt;='DADOS e Estimativa'!I61,'DADOS e Estimativa'!I61&lt;='DADOS e Estimativa'!$V61),'DADOS e Estimativa'!I61,"excluído*"),"")</f>
        <v>excluído*</v>
      </c>
      <c r="J134" s="131" t="str">
        <f>IF('DADOS e Estimativa'!J61&gt;0,IF(AND('DADOS e Estimativa'!$U61&lt;='DADOS e Estimativa'!J61,'DADOS e Estimativa'!J61&lt;='DADOS e Estimativa'!$V61),'DADOS e Estimativa'!J61,"excluído*"),"")</f>
        <v>excluído*</v>
      </c>
      <c r="K134" s="131" t="str">
        <f>IF('DADOS e Estimativa'!K61&gt;0,IF(AND('DADOS e Estimativa'!$U61&lt;='DADOS e Estimativa'!K61,'DADOS e Estimativa'!K61&lt;='DADOS e Estimativa'!$V61),'DADOS e Estimativa'!K61,"excluído*"),"")</f>
        <v/>
      </c>
      <c r="L134" s="131" t="str">
        <f>IF('DADOS e Estimativa'!L61&gt;0,IF(AND('DADOS e Estimativa'!$U61&lt;='DADOS e Estimativa'!L61,'DADOS e Estimativa'!L61&lt;='DADOS e Estimativa'!$V61),'DADOS e Estimativa'!L61,"excluído*"),"")</f>
        <v/>
      </c>
      <c r="M134" s="131" t="str">
        <f>IF('DADOS e Estimativa'!M61&gt;0,IF(AND('DADOS e Estimativa'!$U61&lt;='DADOS e Estimativa'!M61,'DADOS e Estimativa'!M61&lt;='DADOS e Estimativa'!$V61),'DADOS e Estimativa'!M61,"excluído*"),"")</f>
        <v/>
      </c>
      <c r="N134" s="131" t="str">
        <f>IF('DADOS e Estimativa'!N61&gt;0,IF(AND('DADOS e Estimativa'!$U61&lt;='DADOS e Estimativa'!N61,'DADOS e Estimativa'!N61&lt;='DADOS e Estimativa'!$V61),'DADOS e Estimativa'!N61,"excluído*"),"")</f>
        <v/>
      </c>
      <c r="O134" s="131" t="str">
        <f>IF('DADOS e Estimativa'!O61&gt;0,IF(AND('DADOS e Estimativa'!$U61&lt;='DADOS e Estimativa'!O61,'DADOS e Estimativa'!O61&lt;='DADOS e Estimativa'!$V61),'DADOS e Estimativa'!O61,"excluído*"),"")</f>
        <v/>
      </c>
      <c r="P134" s="131" t="str">
        <f>IF('DADOS e Estimativa'!P61&gt;0,IF(AND('DADOS e Estimativa'!$U61&lt;='DADOS e Estimativa'!P61,'DADOS e Estimativa'!P61&lt;='DADOS e Estimativa'!$V61),'DADOS e Estimativa'!P61,"excluído*"),"")</f>
        <v/>
      </c>
      <c r="Q134" s="131" t="str">
        <f>IF('DADOS e Estimativa'!Q61&gt;0,IF(AND('DADOS e Estimativa'!$U61&lt;='DADOS e Estimativa'!Q61,'DADOS e Estimativa'!Q61&lt;='DADOS e Estimativa'!$V61),'DADOS e Estimativa'!Q61,"excluído*"),"")</f>
        <v/>
      </c>
      <c r="R134" s="131" t="str">
        <f>IF('DADOS e Estimativa'!R61&gt;0,IF(AND('DADOS e Estimativa'!$U61&lt;='DADOS e Estimativa'!R61,'DADOS e Estimativa'!R61&lt;='DADOS e Estimativa'!$V61),'DADOS e Estimativa'!R61,"excluído*"),"")</f>
        <v/>
      </c>
      <c r="S134" s="132">
        <f t="shared" si="52"/>
        <v>65.64</v>
      </c>
      <c r="T134" s="112"/>
      <c r="U134" s="133">
        <f t="shared" si="53"/>
        <v>262.56</v>
      </c>
      <c r="V134" s="112"/>
    </row>
    <row r="135" ht="19.5" customHeight="1">
      <c r="A135" s="134">
        <f>IF('DADOS e Estimativa'!A62="","",'DADOS e Estimativa'!A62)</f>
        <v>49</v>
      </c>
      <c r="B135" s="135" t="str">
        <f>IF('DADOS e Estimativa'!B62="","",'DADOS e Estimativa'!B62)</f>
        <v>Manutenção em extintor de Pó Químico Seco ABC 08 Kg</v>
      </c>
      <c r="C135" s="136">
        <f>IF('DADOS e Estimativa'!C62="","",'DADOS e Estimativa'!C62)</f>
        <v>2</v>
      </c>
      <c r="D135" s="136" t="str">
        <f>IF('DADOS e Estimativa'!D62="","",'DADOS e Estimativa'!D62)</f>
        <v>unid.</v>
      </c>
      <c r="E135" s="137">
        <f>IF('DADOS e Estimativa'!E62&gt;0,IF(AND('DADOS e Estimativa'!$U62&lt;='DADOS e Estimativa'!E62,'DADOS e Estimativa'!E62&lt;='DADOS e Estimativa'!$V62),'DADOS e Estimativa'!E62,"excluído*"),"")</f>
        <v>100</v>
      </c>
      <c r="F135" s="137" t="str">
        <f>IF('DADOS e Estimativa'!F62&gt;0,IF(AND('DADOS e Estimativa'!$U62&lt;='DADOS e Estimativa'!F62,'DADOS e Estimativa'!F62&lt;='DADOS e Estimativa'!$V62),'DADOS e Estimativa'!F62,"excluído*"),"")</f>
        <v>excluído*</v>
      </c>
      <c r="G135" s="137">
        <f>IF('DADOS e Estimativa'!G62&gt;0,IF(AND('DADOS e Estimativa'!$U62&lt;='DADOS e Estimativa'!G62,'DADOS e Estimativa'!G62&lt;='DADOS e Estimativa'!$V62),'DADOS e Estimativa'!G62,"excluído*"),"")</f>
        <v>110</v>
      </c>
      <c r="H135" s="137">
        <f>IF('DADOS e Estimativa'!H62&gt;0,IF(AND('DADOS e Estimativa'!$U62&lt;='DADOS e Estimativa'!H62,'DADOS e Estimativa'!H62&lt;='DADOS e Estimativa'!$V62),'DADOS e Estimativa'!H62,"excluído*"),"")</f>
        <v>110</v>
      </c>
      <c r="I135" s="137" t="str">
        <f>IF('DADOS e Estimativa'!I62&gt;0,IF(AND('DADOS e Estimativa'!$U62&lt;='DADOS e Estimativa'!I62,'DADOS e Estimativa'!I62&lt;='DADOS e Estimativa'!$V62),'DADOS e Estimativa'!I62,"excluído*"),"")</f>
        <v/>
      </c>
      <c r="J135" s="137" t="str">
        <f>IF('DADOS e Estimativa'!J62&gt;0,IF(AND('DADOS e Estimativa'!$U62&lt;='DADOS e Estimativa'!J62,'DADOS e Estimativa'!J62&lt;='DADOS e Estimativa'!$V62),'DADOS e Estimativa'!J62,"excluído*"),"")</f>
        <v/>
      </c>
      <c r="K135" s="137" t="str">
        <f>IF('DADOS e Estimativa'!K62&gt;0,IF(AND('DADOS e Estimativa'!$U62&lt;='DADOS e Estimativa'!K62,'DADOS e Estimativa'!K62&lt;='DADOS e Estimativa'!$V62),'DADOS e Estimativa'!K62,"excluído*"),"")</f>
        <v/>
      </c>
      <c r="L135" s="137" t="str">
        <f>IF('DADOS e Estimativa'!L62&gt;0,IF(AND('DADOS e Estimativa'!$U62&lt;='DADOS e Estimativa'!L62,'DADOS e Estimativa'!L62&lt;='DADOS e Estimativa'!$V62),'DADOS e Estimativa'!L62,"excluído*"),"")</f>
        <v>excluído*</v>
      </c>
      <c r="M135" s="137">
        <f>IF('DADOS e Estimativa'!M62&gt;0,IF(AND('DADOS e Estimativa'!$U62&lt;='DADOS e Estimativa'!M62,'DADOS e Estimativa'!M62&lt;='DADOS e Estimativa'!$V62),'DADOS e Estimativa'!M62,"excluído*"),"")</f>
        <v>90</v>
      </c>
      <c r="N135" s="137" t="str">
        <f>IF('DADOS e Estimativa'!N62&gt;0,IF(AND('DADOS e Estimativa'!$U62&lt;='DADOS e Estimativa'!N62,'DADOS e Estimativa'!N62&lt;='DADOS e Estimativa'!$V62),'DADOS e Estimativa'!N62,"excluído*"),"")</f>
        <v/>
      </c>
      <c r="O135" s="137" t="str">
        <f>IF('DADOS e Estimativa'!O62&gt;0,IF(AND('DADOS e Estimativa'!$U62&lt;='DADOS e Estimativa'!O62,'DADOS e Estimativa'!O62&lt;='DADOS e Estimativa'!$V62),'DADOS e Estimativa'!O62,"excluído*"),"")</f>
        <v/>
      </c>
      <c r="P135" s="137" t="str">
        <f>IF('DADOS e Estimativa'!P62&gt;0,IF(AND('DADOS e Estimativa'!$U62&lt;='DADOS e Estimativa'!P62,'DADOS e Estimativa'!P62&lt;='DADOS e Estimativa'!$V62),'DADOS e Estimativa'!P62,"excluído*"),"")</f>
        <v/>
      </c>
      <c r="Q135" s="137" t="str">
        <f>IF('DADOS e Estimativa'!Q62&gt;0,IF(AND('DADOS e Estimativa'!$U62&lt;='DADOS e Estimativa'!Q62,'DADOS e Estimativa'!Q62&lt;='DADOS e Estimativa'!$V62),'DADOS e Estimativa'!Q62,"excluído*"),"")</f>
        <v/>
      </c>
      <c r="R135" s="137" t="str">
        <f>IF('DADOS e Estimativa'!R62&gt;0,IF(AND('DADOS e Estimativa'!$U62&lt;='DADOS e Estimativa'!R62,'DADOS e Estimativa'!R62&lt;='DADOS e Estimativa'!$V62),'DADOS e Estimativa'!R62,"excluído*"),"")</f>
        <v/>
      </c>
      <c r="S135" s="138">
        <f t="shared" si="52"/>
        <v>102.5</v>
      </c>
      <c r="T135" s="139"/>
      <c r="U135" s="140">
        <f t="shared" si="53"/>
        <v>205</v>
      </c>
      <c r="V135" s="139"/>
    </row>
    <row r="136" ht="19.5" customHeight="1">
      <c r="A136" s="128">
        <f>IF('DADOS e Estimativa'!A63="","",'DADOS e Estimativa'!A63)</f>
        <v>50</v>
      </c>
      <c r="B136" s="129" t="str">
        <f>IF('DADOS e Estimativa'!B63="","",'DADOS e Estimativa'!B63)</f>
        <v>Testes Hidrostáticos em Mangueiras de 15 m</v>
      </c>
      <c r="C136" s="130">
        <f>IF('DADOS e Estimativa'!C63="","",'DADOS e Estimativa'!C63)</f>
        <v>40</v>
      </c>
      <c r="D136" s="130" t="str">
        <f>IF('DADOS e Estimativa'!D63="","",'DADOS e Estimativa'!D63)</f>
        <v>unid.</v>
      </c>
      <c r="E136" s="131">
        <f>IF('DADOS e Estimativa'!E63&gt;0,IF(AND('DADOS e Estimativa'!$U63&lt;='DADOS e Estimativa'!E63,'DADOS e Estimativa'!E63&lt;='DADOS e Estimativa'!$V63),'DADOS e Estimativa'!E63,"excluído*"),"")</f>
        <v>35</v>
      </c>
      <c r="F136" s="131">
        <f>IF('DADOS e Estimativa'!F63&gt;0,IF(AND('DADOS e Estimativa'!$U63&lt;='DADOS e Estimativa'!F63,'DADOS e Estimativa'!F63&lt;='DADOS e Estimativa'!$V63),'DADOS e Estimativa'!F63,"excluído*"),"")</f>
        <v>25</v>
      </c>
      <c r="G136" s="131" t="str">
        <f>IF('DADOS e Estimativa'!G63&gt;0,IF(AND('DADOS e Estimativa'!$U63&lt;='DADOS e Estimativa'!G63,'DADOS e Estimativa'!G63&lt;='DADOS e Estimativa'!$V63),'DADOS e Estimativa'!G63,"excluído*"),"")</f>
        <v>excluído*</v>
      </c>
      <c r="H136" s="131">
        <f>IF('DADOS e Estimativa'!H63&gt;0,IF(AND('DADOS e Estimativa'!$U63&lt;='DADOS e Estimativa'!H63,'DADOS e Estimativa'!H63&lt;='DADOS e Estimativa'!$V63),'DADOS e Estimativa'!H63,"excluído*"),"")</f>
        <v>35</v>
      </c>
      <c r="I136" s="131" t="str">
        <f>IF('DADOS e Estimativa'!I63&gt;0,IF(AND('DADOS e Estimativa'!$U63&lt;='DADOS e Estimativa'!I63,'DADOS e Estimativa'!I63&lt;='DADOS e Estimativa'!$V63),'DADOS e Estimativa'!I63,"excluído*"),"")</f>
        <v>excluído*</v>
      </c>
      <c r="J136" s="131" t="str">
        <f>IF('DADOS e Estimativa'!J63&gt;0,IF(AND('DADOS e Estimativa'!$U63&lt;='DADOS e Estimativa'!J63,'DADOS e Estimativa'!J63&lt;='DADOS e Estimativa'!$V63),'DADOS e Estimativa'!J63,"excluído*"),"")</f>
        <v/>
      </c>
      <c r="K136" s="131" t="str">
        <f>IF('DADOS e Estimativa'!K63&gt;0,IF(AND('DADOS e Estimativa'!$U63&lt;='DADOS e Estimativa'!K63,'DADOS e Estimativa'!K63&lt;='DADOS e Estimativa'!$V63),'DADOS e Estimativa'!K63,"excluído*"),"")</f>
        <v/>
      </c>
      <c r="L136" s="131">
        <f>IF('DADOS e Estimativa'!L63&gt;0,IF(AND('DADOS e Estimativa'!$U63&lt;='DADOS e Estimativa'!L63,'DADOS e Estimativa'!L63&lt;='DADOS e Estimativa'!$V63),'DADOS e Estimativa'!L63,"excluído*"),"")</f>
        <v>27.94</v>
      </c>
      <c r="M136" s="131">
        <f>IF('DADOS e Estimativa'!M63&gt;0,IF(AND('DADOS e Estimativa'!$U63&lt;='DADOS e Estimativa'!M63,'DADOS e Estimativa'!M63&lt;='DADOS e Estimativa'!$V63),'DADOS e Estimativa'!M63,"excluído*"),"")</f>
        <v>20</v>
      </c>
      <c r="N136" s="131" t="str">
        <f>IF('DADOS e Estimativa'!N63&gt;0,IF(AND('DADOS e Estimativa'!$U63&lt;='DADOS e Estimativa'!N63,'DADOS e Estimativa'!N63&lt;='DADOS e Estimativa'!$V63),'DADOS e Estimativa'!N63,"excluído*"),"")</f>
        <v/>
      </c>
      <c r="O136" s="131" t="str">
        <f>IF('DADOS e Estimativa'!O63&gt;0,IF(AND('DADOS e Estimativa'!$U63&lt;='DADOS e Estimativa'!O63,'DADOS e Estimativa'!O63&lt;='DADOS e Estimativa'!$V63),'DADOS e Estimativa'!O63,"excluído*"),"")</f>
        <v/>
      </c>
      <c r="P136" s="131" t="str">
        <f>IF('DADOS e Estimativa'!P63&gt;0,IF(AND('DADOS e Estimativa'!$U63&lt;='DADOS e Estimativa'!P63,'DADOS e Estimativa'!P63&lt;='DADOS e Estimativa'!$V63),'DADOS e Estimativa'!P63,"excluído*"),"")</f>
        <v/>
      </c>
      <c r="Q136" s="131" t="str">
        <f>IF('DADOS e Estimativa'!Q63&gt;0,IF(AND('DADOS e Estimativa'!$U63&lt;='DADOS e Estimativa'!Q63,'DADOS e Estimativa'!Q63&lt;='DADOS e Estimativa'!$V63),'DADOS e Estimativa'!Q63,"excluído*"),"")</f>
        <v/>
      </c>
      <c r="R136" s="131" t="str">
        <f>IF('DADOS e Estimativa'!R63&gt;0,IF(AND('DADOS e Estimativa'!$U63&lt;='DADOS e Estimativa'!R63,'DADOS e Estimativa'!R63&lt;='DADOS e Estimativa'!$V63),'DADOS e Estimativa'!R63,"excluído*"),"")</f>
        <v/>
      </c>
      <c r="S136" s="132">
        <f t="shared" si="52"/>
        <v>28.59</v>
      </c>
      <c r="T136" s="112"/>
      <c r="U136" s="133">
        <f t="shared" si="53"/>
        <v>1143.6</v>
      </c>
      <c r="V136" s="112"/>
    </row>
    <row r="137" ht="19.5" customHeight="1">
      <c r="A137" s="134">
        <f>IF('DADOS e Estimativa'!A64="","",'DADOS e Estimativa'!A64)</f>
        <v>51</v>
      </c>
      <c r="B137" s="135" t="str">
        <f>IF('DADOS e Estimativa'!B64="","",'DADOS e Estimativa'!B64)</f>
        <v>Testes Hidrostáticos em Mangueiras de 30 m</v>
      </c>
      <c r="C137" s="136">
        <f>IF('DADOS e Estimativa'!C64="","",'DADOS e Estimativa'!C64)</f>
        <v>8</v>
      </c>
      <c r="D137" s="136" t="str">
        <f>IF('DADOS e Estimativa'!D64="","",'DADOS e Estimativa'!D64)</f>
        <v>unid.</v>
      </c>
      <c r="E137" s="137">
        <f>IF('DADOS e Estimativa'!E64&gt;0,IF(AND('DADOS e Estimativa'!$U64&lt;='DADOS e Estimativa'!E64,'DADOS e Estimativa'!E64&lt;='DADOS e Estimativa'!$V64),'DADOS e Estimativa'!E64,"excluído*"),"")</f>
        <v>35</v>
      </c>
      <c r="F137" s="137">
        <f>IF('DADOS e Estimativa'!F64&gt;0,IF(AND('DADOS e Estimativa'!$U64&lt;='DADOS e Estimativa'!F64,'DADOS e Estimativa'!F64&lt;='DADOS e Estimativa'!$V64),'DADOS e Estimativa'!F64,"excluído*"),"")</f>
        <v>25</v>
      </c>
      <c r="G137" s="137" t="str">
        <f>IF('DADOS e Estimativa'!G64&gt;0,IF(AND('DADOS e Estimativa'!$U64&lt;='DADOS e Estimativa'!G64,'DADOS e Estimativa'!G64&lt;='DADOS e Estimativa'!$V64),'DADOS e Estimativa'!G64,"excluído*"),"")</f>
        <v>excluído*</v>
      </c>
      <c r="H137" s="137">
        <f>IF('DADOS e Estimativa'!H64&gt;0,IF(AND('DADOS e Estimativa'!$U64&lt;='DADOS e Estimativa'!H64,'DADOS e Estimativa'!H64&lt;='DADOS e Estimativa'!$V64),'DADOS e Estimativa'!H64,"excluído*"),"")</f>
        <v>35</v>
      </c>
      <c r="I137" s="137" t="str">
        <f>IF('DADOS e Estimativa'!I64&gt;0,IF(AND('DADOS e Estimativa'!$U64&lt;='DADOS e Estimativa'!I64,'DADOS e Estimativa'!I64&lt;='DADOS e Estimativa'!$V64),'DADOS e Estimativa'!I64,"excluído*"),"")</f>
        <v>excluído*</v>
      </c>
      <c r="J137" s="137" t="str">
        <f>IF('DADOS e Estimativa'!J64&gt;0,IF(AND('DADOS e Estimativa'!$U64&lt;='DADOS e Estimativa'!J64,'DADOS e Estimativa'!J64&lt;='DADOS e Estimativa'!$V64),'DADOS e Estimativa'!J64,"excluído*"),"")</f>
        <v/>
      </c>
      <c r="K137" s="137" t="str">
        <f>IF('DADOS e Estimativa'!K64&gt;0,IF(AND('DADOS e Estimativa'!$U64&lt;='DADOS e Estimativa'!K64,'DADOS e Estimativa'!K64&lt;='DADOS e Estimativa'!$V64),'DADOS e Estimativa'!K64,"excluído*"),"")</f>
        <v/>
      </c>
      <c r="L137" s="137">
        <f>IF('DADOS e Estimativa'!L64&gt;0,IF(AND('DADOS e Estimativa'!$U64&lt;='DADOS e Estimativa'!L64,'DADOS e Estimativa'!L64&lt;='DADOS e Estimativa'!$V64),'DADOS e Estimativa'!L64,"excluído*"),"")</f>
        <v>29</v>
      </c>
      <c r="M137" s="137">
        <f>IF('DADOS e Estimativa'!M64&gt;0,IF(AND('DADOS e Estimativa'!$U64&lt;='DADOS e Estimativa'!M64,'DADOS e Estimativa'!M64&lt;='DADOS e Estimativa'!$V64),'DADOS e Estimativa'!M64,"excluído*"),"")</f>
        <v>29.25</v>
      </c>
      <c r="N137" s="137" t="str">
        <f>IF('DADOS e Estimativa'!N64&gt;0,IF(AND('DADOS e Estimativa'!$U64&lt;='DADOS e Estimativa'!N64,'DADOS e Estimativa'!N64&lt;='DADOS e Estimativa'!$V64),'DADOS e Estimativa'!N64,"excluído*"),"")</f>
        <v/>
      </c>
      <c r="O137" s="137" t="str">
        <f>IF('DADOS e Estimativa'!O64&gt;0,IF(AND('DADOS e Estimativa'!$U64&lt;='DADOS e Estimativa'!O64,'DADOS e Estimativa'!O64&lt;='DADOS e Estimativa'!$V64),'DADOS e Estimativa'!O64,"excluído*"),"")</f>
        <v/>
      </c>
      <c r="P137" s="137" t="str">
        <f>IF('DADOS e Estimativa'!P64&gt;0,IF(AND('DADOS e Estimativa'!$U64&lt;='DADOS e Estimativa'!P64,'DADOS e Estimativa'!P64&lt;='DADOS e Estimativa'!$V64),'DADOS e Estimativa'!P64,"excluído*"),"")</f>
        <v/>
      </c>
      <c r="Q137" s="137" t="str">
        <f>IF('DADOS e Estimativa'!Q64&gt;0,IF(AND('DADOS e Estimativa'!$U64&lt;='DADOS e Estimativa'!Q64,'DADOS e Estimativa'!Q64&lt;='DADOS e Estimativa'!$V64),'DADOS e Estimativa'!Q64,"excluído*"),"")</f>
        <v/>
      </c>
      <c r="R137" s="137" t="str">
        <f>IF('DADOS e Estimativa'!R64&gt;0,IF(AND('DADOS e Estimativa'!$U64&lt;='DADOS e Estimativa'!R64,'DADOS e Estimativa'!R64&lt;='DADOS e Estimativa'!$V64),'DADOS e Estimativa'!R64,"excluído*"),"")</f>
        <v/>
      </c>
      <c r="S137" s="138">
        <f t="shared" si="52"/>
        <v>30.65</v>
      </c>
      <c r="T137" s="139"/>
      <c r="U137" s="140">
        <f t="shared" si="53"/>
        <v>245.2</v>
      </c>
      <c r="V137" s="139"/>
    </row>
    <row r="138" ht="12.75" customHeight="1">
      <c r="A138" s="146"/>
      <c r="B138" s="85" t="str">
        <f>B65</f>
        <v>Circunscrição VIII (Grupo VIII)</v>
      </c>
      <c r="C138" s="85"/>
      <c r="D138" s="85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147"/>
      <c r="T138" s="147"/>
      <c r="U138" s="148">
        <f>SUM(U139:U146)</f>
        <v>7487.89</v>
      </c>
      <c r="V138" s="149"/>
    </row>
    <row r="139" ht="19.5" customHeight="1">
      <c r="A139" s="121">
        <f>IF('DADOS e Estimativa'!A66="","",'DADOS e Estimativa'!A66)</f>
        <v>52</v>
      </c>
      <c r="B139" s="122" t="str">
        <f>IF('DADOS e Estimativa'!B66="","",'DADOS e Estimativa'!B66)</f>
        <v>Manutenção em extintor de Água Pressurizada 10 L</v>
      </c>
      <c r="C139" s="123">
        <f>IF('DADOS e Estimativa'!C66="","",'DADOS e Estimativa'!C66)</f>
        <v>41</v>
      </c>
      <c r="D139" s="123" t="str">
        <f>IF('DADOS e Estimativa'!D66="","",'DADOS e Estimativa'!D66)</f>
        <v>unid.</v>
      </c>
      <c r="E139" s="124">
        <f>IF('DADOS e Estimativa'!E66&gt;0,IF(AND('DADOS e Estimativa'!$U66&lt;='DADOS e Estimativa'!E66,'DADOS e Estimativa'!E66&lt;='DADOS e Estimativa'!$V66),'DADOS e Estimativa'!E66,"excluído*"),"")</f>
        <v>50</v>
      </c>
      <c r="F139" s="124">
        <f>IF('DADOS e Estimativa'!F66&gt;0,IF(AND('DADOS e Estimativa'!$U66&lt;='DADOS e Estimativa'!F66,'DADOS e Estimativa'!F66&lt;='DADOS e Estimativa'!$V66),'DADOS e Estimativa'!F66,"excluído*"),"")</f>
        <v>33.15</v>
      </c>
      <c r="G139" s="124" t="str">
        <f>IF('DADOS e Estimativa'!G66&gt;0,IF(AND('DADOS e Estimativa'!$U66&lt;='DADOS e Estimativa'!G66,'DADOS e Estimativa'!G66&lt;='DADOS e Estimativa'!$V66),'DADOS e Estimativa'!G66,"excluído*"),"")</f>
        <v>excluído*</v>
      </c>
      <c r="H139" s="124">
        <f>IF('DADOS e Estimativa'!H66&gt;0,IF(AND('DADOS e Estimativa'!$U66&lt;='DADOS e Estimativa'!H66,'DADOS e Estimativa'!H66&lt;='DADOS e Estimativa'!$V66),'DADOS e Estimativa'!H66,"excluído*"),"")</f>
        <v>40</v>
      </c>
      <c r="I139" s="124">
        <f>IF('DADOS e Estimativa'!I66&gt;0,IF(AND('DADOS e Estimativa'!$U66&lt;='DADOS e Estimativa'!I66,'DADOS e Estimativa'!I66&lt;='DADOS e Estimativa'!$V66),'DADOS e Estimativa'!I66,"excluído*"),"")</f>
        <v>19</v>
      </c>
      <c r="J139" s="124">
        <f>IF('DADOS e Estimativa'!J66&gt;0,IF(AND('DADOS e Estimativa'!$U66&lt;='DADOS e Estimativa'!J66,'DADOS e Estimativa'!J66&lt;='DADOS e Estimativa'!$V66),'DADOS e Estimativa'!J66,"excluído*"),"")</f>
        <v>17</v>
      </c>
      <c r="K139" s="124">
        <f>IF('DADOS e Estimativa'!K66&gt;0,IF(AND('DADOS e Estimativa'!$U66&lt;='DADOS e Estimativa'!K66,'DADOS e Estimativa'!K66&lt;='DADOS e Estimativa'!$V66),'DADOS e Estimativa'!K66,"excluído*"),"")</f>
        <v>18</v>
      </c>
      <c r="L139" s="124" t="str">
        <f>IF('DADOS e Estimativa'!L66&gt;0,IF(AND('DADOS e Estimativa'!$U66&lt;='DADOS e Estimativa'!L66,'DADOS e Estimativa'!L66&lt;='DADOS e Estimativa'!$V66),'DADOS e Estimativa'!L66,"excluído*"),"")</f>
        <v/>
      </c>
      <c r="M139" s="124" t="str">
        <f>IF('DADOS e Estimativa'!M66&gt;0,IF(AND('DADOS e Estimativa'!$U66&lt;='DADOS e Estimativa'!M66,'DADOS e Estimativa'!M66&lt;='DADOS e Estimativa'!$V66),'DADOS e Estimativa'!M66,"excluído*"),"")</f>
        <v/>
      </c>
      <c r="N139" s="124" t="str">
        <f>IF('DADOS e Estimativa'!N66&gt;0,IF(AND('DADOS e Estimativa'!$U66&lt;='DADOS e Estimativa'!N66,'DADOS e Estimativa'!N66&lt;='DADOS e Estimativa'!$V66),'DADOS e Estimativa'!N66,"excluído*"),"")</f>
        <v/>
      </c>
      <c r="O139" s="124" t="str">
        <f>IF('DADOS e Estimativa'!O66&gt;0,IF(AND('DADOS e Estimativa'!$U66&lt;='DADOS e Estimativa'!O66,'DADOS e Estimativa'!O66&lt;='DADOS e Estimativa'!$V66),'DADOS e Estimativa'!O66,"excluído*"),"")</f>
        <v/>
      </c>
      <c r="P139" s="124" t="str">
        <f>IF('DADOS e Estimativa'!P66&gt;0,IF(AND('DADOS e Estimativa'!$U66&lt;='DADOS e Estimativa'!P66,'DADOS e Estimativa'!P66&lt;='DADOS e Estimativa'!$V66),'DADOS e Estimativa'!P66,"excluído*"),"")</f>
        <v/>
      </c>
      <c r="Q139" s="124" t="str">
        <f>IF('DADOS e Estimativa'!Q66&gt;0,IF(AND('DADOS e Estimativa'!$U66&lt;='DADOS e Estimativa'!Q66,'DADOS e Estimativa'!Q66&lt;='DADOS e Estimativa'!$V66),'DADOS e Estimativa'!Q66,"excluído*"),"")</f>
        <v/>
      </c>
      <c r="R139" s="124" t="str">
        <f>IF('DADOS e Estimativa'!R66&gt;0,IF(AND('DADOS e Estimativa'!$U66&lt;='DADOS e Estimativa'!R66,'DADOS e Estimativa'!R66&lt;='DADOS e Estimativa'!$V66),'DADOS e Estimativa'!R66,"excluído*"),"")</f>
        <v/>
      </c>
      <c r="S139" s="125">
        <f t="shared" ref="S139:S146" si="54">IF(SUM(E139:R139)&gt;0,ROUND(AVERAGE(E139:R139),2),"")</f>
        <v>29.53</v>
      </c>
      <c r="T139" s="126"/>
      <c r="U139" s="127">
        <f t="shared" ref="U139:U146" si="55">IF(S139&lt;&gt;"",S139*C139,"")</f>
        <v>1210.73</v>
      </c>
      <c r="V139" s="126"/>
    </row>
    <row r="140" ht="19.5" customHeight="1">
      <c r="A140" s="128">
        <f>IF('DADOS e Estimativa'!A67="","",'DADOS e Estimativa'!A67)</f>
        <v>53</v>
      </c>
      <c r="B140" s="129" t="str">
        <f>IF('DADOS e Estimativa'!B67="","",'DADOS e Estimativa'!B67)</f>
        <v>Manutenção em extintor de Gás Carbônico 06 Kg</v>
      </c>
      <c r="C140" s="130">
        <f>IF('DADOS e Estimativa'!C67="","",'DADOS e Estimativa'!C67)</f>
        <v>30</v>
      </c>
      <c r="D140" s="130" t="str">
        <f>IF('DADOS e Estimativa'!D67="","",'DADOS e Estimativa'!D67)</f>
        <v>unid.</v>
      </c>
      <c r="E140" s="131">
        <f>IF('DADOS e Estimativa'!E67&gt;0,IF(AND('DADOS e Estimativa'!$U67&lt;='DADOS e Estimativa'!E67,'DADOS e Estimativa'!E67&lt;='DADOS e Estimativa'!$V67),'DADOS e Estimativa'!E67,"excluído*"),"")</f>
        <v>70</v>
      </c>
      <c r="F140" s="131" t="str">
        <f>IF('DADOS e Estimativa'!F67&gt;0,IF(AND('DADOS e Estimativa'!$U67&lt;='DADOS e Estimativa'!F67,'DADOS e Estimativa'!F67&lt;='DADOS e Estimativa'!$V67),'DADOS e Estimativa'!F67,"excluído*"),"")</f>
        <v>excluído*</v>
      </c>
      <c r="G140" s="131">
        <f>IF('DADOS e Estimativa'!G67&gt;0,IF(AND('DADOS e Estimativa'!$U67&lt;='DADOS e Estimativa'!G67,'DADOS e Estimativa'!G67&lt;='DADOS e Estimativa'!$V67),'DADOS e Estimativa'!G67,"excluído*"),"")</f>
        <v>80</v>
      </c>
      <c r="H140" s="131">
        <f>IF('DADOS e Estimativa'!H67&gt;0,IF(AND('DADOS e Estimativa'!$U67&lt;='DADOS e Estimativa'!H67,'DADOS e Estimativa'!H67&lt;='DADOS e Estimativa'!$V67),'DADOS e Estimativa'!H67,"excluído*"),"")</f>
        <v>70</v>
      </c>
      <c r="I140" s="131">
        <f>IF('DADOS e Estimativa'!I67&gt;0,IF(AND('DADOS e Estimativa'!$U67&lt;='DADOS e Estimativa'!I67,'DADOS e Estimativa'!I67&lt;='DADOS e Estimativa'!$V67),'DADOS e Estimativa'!I67,"excluído*"),"")</f>
        <v>45</v>
      </c>
      <c r="J140" s="131">
        <f>IF('DADOS e Estimativa'!J67&gt;0,IF(AND('DADOS e Estimativa'!$U67&lt;='DADOS e Estimativa'!J67,'DADOS e Estimativa'!J67&lt;='DADOS e Estimativa'!$V67),'DADOS e Estimativa'!J67,"excluído*"),"")</f>
        <v>37</v>
      </c>
      <c r="K140" s="131" t="str">
        <f>IF('DADOS e Estimativa'!K67&gt;0,IF(AND('DADOS e Estimativa'!$U67&lt;='DADOS e Estimativa'!K67,'DADOS e Estimativa'!K67&lt;='DADOS e Estimativa'!$V67),'DADOS e Estimativa'!K67,"excluído*"),"")</f>
        <v>excluído*</v>
      </c>
      <c r="L140" s="131" t="str">
        <f>IF('DADOS e Estimativa'!L67&gt;0,IF(AND('DADOS e Estimativa'!$U67&lt;='DADOS e Estimativa'!L67,'DADOS e Estimativa'!L67&lt;='DADOS e Estimativa'!$V67),'DADOS e Estimativa'!L67,"excluído*"),"")</f>
        <v/>
      </c>
      <c r="M140" s="131" t="str">
        <f>IF('DADOS e Estimativa'!M67&gt;0,IF(AND('DADOS e Estimativa'!$U67&lt;='DADOS e Estimativa'!M67,'DADOS e Estimativa'!M67&lt;='DADOS e Estimativa'!$V67),'DADOS e Estimativa'!M67,"excluído*"),"")</f>
        <v/>
      </c>
      <c r="N140" s="131" t="str">
        <f>IF('DADOS e Estimativa'!N67&gt;0,IF(AND('DADOS e Estimativa'!$U67&lt;='DADOS e Estimativa'!N67,'DADOS e Estimativa'!N67&lt;='DADOS e Estimativa'!$V67),'DADOS e Estimativa'!N67,"excluído*"),"")</f>
        <v/>
      </c>
      <c r="O140" s="131" t="str">
        <f>IF('DADOS e Estimativa'!O67&gt;0,IF(AND('DADOS e Estimativa'!$U67&lt;='DADOS e Estimativa'!O67,'DADOS e Estimativa'!O67&lt;='DADOS e Estimativa'!$V67),'DADOS e Estimativa'!O67,"excluído*"),"")</f>
        <v/>
      </c>
      <c r="P140" s="131" t="str">
        <f>IF('DADOS e Estimativa'!P67&gt;0,IF(AND('DADOS e Estimativa'!$U67&lt;='DADOS e Estimativa'!P67,'DADOS e Estimativa'!P67&lt;='DADOS e Estimativa'!$V67),'DADOS e Estimativa'!P67,"excluído*"),"")</f>
        <v/>
      </c>
      <c r="Q140" s="131" t="str">
        <f>IF('DADOS e Estimativa'!Q67&gt;0,IF(AND('DADOS e Estimativa'!$U67&lt;='DADOS e Estimativa'!Q67,'DADOS e Estimativa'!Q67&lt;='DADOS e Estimativa'!$V67),'DADOS e Estimativa'!Q67,"excluído*"),"")</f>
        <v/>
      </c>
      <c r="R140" s="131" t="str">
        <f>IF('DADOS e Estimativa'!R67&gt;0,IF(AND('DADOS e Estimativa'!$U67&lt;='DADOS e Estimativa'!R67,'DADOS e Estimativa'!R67&lt;='DADOS e Estimativa'!$V67),'DADOS e Estimativa'!R67,"excluído*"),"")</f>
        <v/>
      </c>
      <c r="S140" s="132">
        <f t="shared" si="54"/>
        <v>60.4</v>
      </c>
      <c r="T140" s="112"/>
      <c r="U140" s="133">
        <f t="shared" si="55"/>
        <v>1812</v>
      </c>
      <c r="V140" s="112"/>
    </row>
    <row r="141" ht="19.5" customHeight="1">
      <c r="A141" s="134">
        <f>IF('DADOS e Estimativa'!A68="","",'DADOS e Estimativa'!A68)</f>
        <v>54</v>
      </c>
      <c r="B141" s="135" t="str">
        <f>IF('DADOS e Estimativa'!B68="","",'DADOS e Estimativa'!B68)</f>
        <v>Manutenção em extintor de Pó Químico Seco 04 Kg</v>
      </c>
      <c r="C141" s="136">
        <f>IF('DADOS e Estimativa'!C68="","",'DADOS e Estimativa'!C68)</f>
        <v>16</v>
      </c>
      <c r="D141" s="136" t="str">
        <f>IF('DADOS e Estimativa'!D68="","",'DADOS e Estimativa'!D68)</f>
        <v>unid.</v>
      </c>
      <c r="E141" s="137">
        <f>IF('DADOS e Estimativa'!E68&gt;0,IF(AND('DADOS e Estimativa'!$U68&lt;='DADOS e Estimativa'!E68,'DADOS e Estimativa'!E68&lt;='DADOS e Estimativa'!$V68),'DADOS e Estimativa'!E68,"excluído*"),"")</f>
        <v>55</v>
      </c>
      <c r="F141" s="137">
        <f>IF('DADOS e Estimativa'!F68&gt;0,IF(AND('DADOS e Estimativa'!$U68&lt;='DADOS e Estimativa'!F68,'DADOS e Estimativa'!F68&lt;='DADOS e Estimativa'!$V68),'DADOS e Estimativa'!F68,"excluído*"),"")</f>
        <v>54.86</v>
      </c>
      <c r="G141" s="137">
        <f>IF('DADOS e Estimativa'!G68&gt;0,IF(AND('DADOS e Estimativa'!$U68&lt;='DADOS e Estimativa'!G68,'DADOS e Estimativa'!G68&lt;='DADOS e Estimativa'!$V68),'DADOS e Estimativa'!G68,"excluído*"),"")</f>
        <v>60</v>
      </c>
      <c r="H141" s="137">
        <f>IF('DADOS e Estimativa'!H68&gt;0,IF(AND('DADOS e Estimativa'!$U68&lt;='DADOS e Estimativa'!H68,'DADOS e Estimativa'!H68&lt;='DADOS e Estimativa'!$V68),'DADOS e Estimativa'!H68,"excluído*"),"")</f>
        <v>55</v>
      </c>
      <c r="I141" s="137" t="str">
        <f>IF('DADOS e Estimativa'!I68&gt;0,IF(AND('DADOS e Estimativa'!$U68&lt;='DADOS e Estimativa'!I68,'DADOS e Estimativa'!I68&lt;='DADOS e Estimativa'!$V68),'DADOS e Estimativa'!I68,"excluído*"),"")</f>
        <v>excluído*</v>
      </c>
      <c r="J141" s="137" t="str">
        <f>IF('DADOS e Estimativa'!J68&gt;0,IF(AND('DADOS e Estimativa'!$U68&lt;='DADOS e Estimativa'!J68,'DADOS e Estimativa'!J68&lt;='DADOS e Estimativa'!$V68),'DADOS e Estimativa'!J68,"excluído*"),"")</f>
        <v>excluído*</v>
      </c>
      <c r="K141" s="137" t="str">
        <f>IF('DADOS e Estimativa'!K68&gt;0,IF(AND('DADOS e Estimativa'!$U68&lt;='DADOS e Estimativa'!K68,'DADOS e Estimativa'!K68&lt;='DADOS e Estimativa'!$V68),'DADOS e Estimativa'!K68,"excluído*"),"")</f>
        <v/>
      </c>
      <c r="L141" s="137" t="str">
        <f>IF('DADOS e Estimativa'!L68&gt;0,IF(AND('DADOS e Estimativa'!$U68&lt;='DADOS e Estimativa'!L68,'DADOS e Estimativa'!L68&lt;='DADOS e Estimativa'!$V68),'DADOS e Estimativa'!L68,"excluído*"),"")</f>
        <v/>
      </c>
      <c r="M141" s="137" t="str">
        <f>IF('DADOS e Estimativa'!M68&gt;0,IF(AND('DADOS e Estimativa'!$U68&lt;='DADOS e Estimativa'!M68,'DADOS e Estimativa'!M68&lt;='DADOS e Estimativa'!$V68),'DADOS e Estimativa'!M68,"excluído*"),"")</f>
        <v/>
      </c>
      <c r="N141" s="137" t="str">
        <f>IF('DADOS e Estimativa'!N68&gt;0,IF(AND('DADOS e Estimativa'!$U68&lt;='DADOS e Estimativa'!N68,'DADOS e Estimativa'!N68&lt;='DADOS e Estimativa'!$V68),'DADOS e Estimativa'!N68,"excluído*"),"")</f>
        <v/>
      </c>
      <c r="O141" s="137" t="str">
        <f>IF('DADOS e Estimativa'!O68&gt;0,IF(AND('DADOS e Estimativa'!$U68&lt;='DADOS e Estimativa'!O68,'DADOS e Estimativa'!O68&lt;='DADOS e Estimativa'!$V68),'DADOS e Estimativa'!O68,"excluído*"),"")</f>
        <v/>
      </c>
      <c r="P141" s="137" t="str">
        <f>IF('DADOS e Estimativa'!P68&gt;0,IF(AND('DADOS e Estimativa'!$U68&lt;='DADOS e Estimativa'!P68,'DADOS e Estimativa'!P68&lt;='DADOS e Estimativa'!$V68),'DADOS e Estimativa'!P68,"excluído*"),"")</f>
        <v/>
      </c>
      <c r="Q141" s="137" t="str">
        <f>IF('DADOS e Estimativa'!Q68&gt;0,IF(AND('DADOS e Estimativa'!$U68&lt;='DADOS e Estimativa'!Q68,'DADOS e Estimativa'!Q68&lt;='DADOS e Estimativa'!$V68),'DADOS e Estimativa'!Q68,"excluído*"),"")</f>
        <v/>
      </c>
      <c r="R141" s="137" t="str">
        <f>IF('DADOS e Estimativa'!R68&gt;0,IF(AND('DADOS e Estimativa'!$U68&lt;='DADOS e Estimativa'!R68,'DADOS e Estimativa'!R68&lt;='DADOS e Estimativa'!$V68),'DADOS e Estimativa'!R68,"excluído*"),"")</f>
        <v/>
      </c>
      <c r="S141" s="138">
        <f t="shared" si="54"/>
        <v>56.22</v>
      </c>
      <c r="T141" s="139"/>
      <c r="U141" s="140">
        <f t="shared" si="55"/>
        <v>899.52</v>
      </c>
      <c r="V141" s="139"/>
    </row>
    <row r="142" ht="19.5" customHeight="1">
      <c r="A142" s="128">
        <f>IF('DADOS e Estimativa'!A69="","",'DADOS e Estimativa'!A69)</f>
        <v>55</v>
      </c>
      <c r="B142" s="129" t="str">
        <f>IF('DADOS e Estimativa'!B69="","",'DADOS e Estimativa'!B69)</f>
        <v>Manutenção em extintor de Pó Químico Seco 06 Kg</v>
      </c>
      <c r="C142" s="130">
        <f>IF('DADOS e Estimativa'!C69="","",'DADOS e Estimativa'!C69)</f>
        <v>24</v>
      </c>
      <c r="D142" s="130" t="str">
        <f>IF('DADOS e Estimativa'!D69="","",'DADOS e Estimativa'!D69)</f>
        <v>unid.</v>
      </c>
      <c r="E142" s="131">
        <f>IF('DADOS e Estimativa'!E69&gt;0,IF(AND('DADOS e Estimativa'!$U69&lt;='DADOS e Estimativa'!E69,'DADOS e Estimativa'!E69&lt;='DADOS e Estimativa'!$V69),'DADOS e Estimativa'!E69,"excluído*"),"")</f>
        <v>60</v>
      </c>
      <c r="F142" s="131">
        <f>IF('DADOS e Estimativa'!F69&gt;0,IF(AND('DADOS e Estimativa'!$U69&lt;='DADOS e Estimativa'!F69,'DADOS e Estimativa'!F69&lt;='DADOS e Estimativa'!$V69),'DADOS e Estimativa'!F69,"excluído*"),"")</f>
        <v>72.54</v>
      </c>
      <c r="G142" s="131">
        <f>IF('DADOS e Estimativa'!G69&gt;0,IF(AND('DADOS e Estimativa'!$U69&lt;='DADOS e Estimativa'!G69,'DADOS e Estimativa'!G69&lt;='DADOS e Estimativa'!$V69),'DADOS e Estimativa'!G69,"excluído*"),"")</f>
        <v>70</v>
      </c>
      <c r="H142" s="131">
        <f>IF('DADOS e Estimativa'!H69&gt;0,IF(AND('DADOS e Estimativa'!$U69&lt;='DADOS e Estimativa'!H69,'DADOS e Estimativa'!H69&lt;='DADOS e Estimativa'!$V69),'DADOS e Estimativa'!H69,"excluído*"),"")</f>
        <v>60</v>
      </c>
      <c r="I142" s="131" t="str">
        <f>IF('DADOS e Estimativa'!I69&gt;0,IF(AND('DADOS e Estimativa'!$U69&lt;='DADOS e Estimativa'!I69,'DADOS e Estimativa'!I69&lt;='DADOS e Estimativa'!$V69),'DADOS e Estimativa'!I69,"excluído*"),"")</f>
        <v>excluído*</v>
      </c>
      <c r="J142" s="131" t="str">
        <f>IF('DADOS e Estimativa'!J69&gt;0,IF(AND('DADOS e Estimativa'!$U69&lt;='DADOS e Estimativa'!J69,'DADOS e Estimativa'!J69&lt;='DADOS e Estimativa'!$V69),'DADOS e Estimativa'!J69,"excluído*"),"")</f>
        <v>excluído*</v>
      </c>
      <c r="K142" s="131" t="str">
        <f>IF('DADOS e Estimativa'!K69&gt;0,IF(AND('DADOS e Estimativa'!$U69&lt;='DADOS e Estimativa'!K69,'DADOS e Estimativa'!K69&lt;='DADOS e Estimativa'!$V69),'DADOS e Estimativa'!K69,"excluído*"),"")</f>
        <v/>
      </c>
      <c r="L142" s="131" t="str">
        <f>IF('DADOS e Estimativa'!L69&gt;0,IF(AND('DADOS e Estimativa'!$U69&lt;='DADOS e Estimativa'!L69,'DADOS e Estimativa'!L69&lt;='DADOS e Estimativa'!$V69),'DADOS e Estimativa'!L69,"excluído*"),"")</f>
        <v/>
      </c>
      <c r="M142" s="131" t="str">
        <f>IF('DADOS e Estimativa'!M69&gt;0,IF(AND('DADOS e Estimativa'!$U69&lt;='DADOS e Estimativa'!M69,'DADOS e Estimativa'!M69&lt;='DADOS e Estimativa'!$V69),'DADOS e Estimativa'!M69,"excluído*"),"")</f>
        <v/>
      </c>
      <c r="N142" s="131" t="str">
        <f>IF('DADOS e Estimativa'!N69&gt;0,IF(AND('DADOS e Estimativa'!$U69&lt;='DADOS e Estimativa'!N69,'DADOS e Estimativa'!N69&lt;='DADOS e Estimativa'!$V69),'DADOS e Estimativa'!N69,"excluído*"),"")</f>
        <v/>
      </c>
      <c r="O142" s="131" t="str">
        <f>IF('DADOS e Estimativa'!O69&gt;0,IF(AND('DADOS e Estimativa'!$U69&lt;='DADOS e Estimativa'!O69,'DADOS e Estimativa'!O69&lt;='DADOS e Estimativa'!$V69),'DADOS e Estimativa'!O69,"excluído*"),"")</f>
        <v/>
      </c>
      <c r="P142" s="131" t="str">
        <f>IF('DADOS e Estimativa'!P69&gt;0,IF(AND('DADOS e Estimativa'!$U69&lt;='DADOS e Estimativa'!P69,'DADOS e Estimativa'!P69&lt;='DADOS e Estimativa'!$V69),'DADOS e Estimativa'!P69,"excluído*"),"")</f>
        <v/>
      </c>
      <c r="Q142" s="131" t="str">
        <f>IF('DADOS e Estimativa'!Q69&gt;0,IF(AND('DADOS e Estimativa'!$U69&lt;='DADOS e Estimativa'!Q69,'DADOS e Estimativa'!Q69&lt;='DADOS e Estimativa'!$V69),'DADOS e Estimativa'!Q69,"excluído*"),"")</f>
        <v/>
      </c>
      <c r="R142" s="131" t="str">
        <f>IF('DADOS e Estimativa'!R69&gt;0,IF(AND('DADOS e Estimativa'!$U69&lt;='DADOS e Estimativa'!R69,'DADOS e Estimativa'!R69&lt;='DADOS e Estimativa'!$V69),'DADOS e Estimativa'!R69,"excluído*"),"")</f>
        <v/>
      </c>
      <c r="S142" s="132">
        <f t="shared" si="54"/>
        <v>65.64</v>
      </c>
      <c r="T142" s="112"/>
      <c r="U142" s="133">
        <f t="shared" si="55"/>
        <v>1575.36</v>
      </c>
      <c r="V142" s="112"/>
    </row>
    <row r="143" ht="19.5" customHeight="1">
      <c r="A143" s="134">
        <f>IF('DADOS e Estimativa'!A70="","",'DADOS e Estimativa'!A70)</f>
        <v>56</v>
      </c>
      <c r="B143" s="135" t="str">
        <f>IF('DADOS e Estimativa'!B70="","",'DADOS e Estimativa'!B70)</f>
        <v>Manutenção em extintor de Pó Químico Seco ABC 08 Kg</v>
      </c>
      <c r="C143" s="136">
        <f>IF('DADOS e Estimativa'!C70="","",'DADOS e Estimativa'!C70)</f>
        <v>2</v>
      </c>
      <c r="D143" s="136" t="str">
        <f>IF('DADOS e Estimativa'!D70="","",'DADOS e Estimativa'!D70)</f>
        <v>unid.</v>
      </c>
      <c r="E143" s="137">
        <f>IF('DADOS e Estimativa'!E70&gt;0,IF(AND('DADOS e Estimativa'!$U70&lt;='DADOS e Estimativa'!E70,'DADOS e Estimativa'!E70&lt;='DADOS e Estimativa'!$V70),'DADOS e Estimativa'!E70,"excluído*"),"")</f>
        <v>100</v>
      </c>
      <c r="F143" s="137" t="str">
        <f>IF('DADOS e Estimativa'!F70&gt;0,IF(AND('DADOS e Estimativa'!$U70&lt;='DADOS e Estimativa'!F70,'DADOS e Estimativa'!F70&lt;='DADOS e Estimativa'!$V70),'DADOS e Estimativa'!F70,"excluído*"),"")</f>
        <v>excluído*</v>
      </c>
      <c r="G143" s="137">
        <f>IF('DADOS e Estimativa'!G70&gt;0,IF(AND('DADOS e Estimativa'!$U70&lt;='DADOS e Estimativa'!G70,'DADOS e Estimativa'!G70&lt;='DADOS e Estimativa'!$V70),'DADOS e Estimativa'!G70,"excluído*"),"")</f>
        <v>110</v>
      </c>
      <c r="H143" s="137">
        <f>IF('DADOS e Estimativa'!H70&gt;0,IF(AND('DADOS e Estimativa'!$U70&lt;='DADOS e Estimativa'!H70,'DADOS e Estimativa'!H70&lt;='DADOS e Estimativa'!$V70),'DADOS e Estimativa'!H70,"excluído*"),"")</f>
        <v>110</v>
      </c>
      <c r="I143" s="137" t="str">
        <f>IF('DADOS e Estimativa'!I70&gt;0,IF(AND('DADOS e Estimativa'!$U70&lt;='DADOS e Estimativa'!I70,'DADOS e Estimativa'!I70&lt;='DADOS e Estimativa'!$V70),'DADOS e Estimativa'!I70,"excluído*"),"")</f>
        <v/>
      </c>
      <c r="J143" s="137" t="str">
        <f>IF('DADOS e Estimativa'!J70&gt;0,IF(AND('DADOS e Estimativa'!$U70&lt;='DADOS e Estimativa'!J70,'DADOS e Estimativa'!J70&lt;='DADOS e Estimativa'!$V70),'DADOS e Estimativa'!J70,"excluído*"),"")</f>
        <v/>
      </c>
      <c r="K143" s="137" t="str">
        <f>IF('DADOS e Estimativa'!K70&gt;0,IF(AND('DADOS e Estimativa'!$U70&lt;='DADOS e Estimativa'!K70,'DADOS e Estimativa'!K70&lt;='DADOS e Estimativa'!$V70),'DADOS e Estimativa'!K70,"excluído*"),"")</f>
        <v/>
      </c>
      <c r="L143" s="137" t="str">
        <f>IF('DADOS e Estimativa'!L70&gt;0,IF(AND('DADOS e Estimativa'!$U70&lt;='DADOS e Estimativa'!L70,'DADOS e Estimativa'!L70&lt;='DADOS e Estimativa'!$V70),'DADOS e Estimativa'!L70,"excluído*"),"")</f>
        <v>excluído*</v>
      </c>
      <c r="M143" s="137">
        <f>IF('DADOS e Estimativa'!M70&gt;0,IF(AND('DADOS e Estimativa'!$U70&lt;='DADOS e Estimativa'!M70,'DADOS e Estimativa'!M70&lt;='DADOS e Estimativa'!$V70),'DADOS e Estimativa'!M70,"excluído*"),"")</f>
        <v>90</v>
      </c>
      <c r="N143" s="137" t="str">
        <f>IF('DADOS e Estimativa'!N70&gt;0,IF(AND('DADOS e Estimativa'!$U70&lt;='DADOS e Estimativa'!N70,'DADOS e Estimativa'!N70&lt;='DADOS e Estimativa'!$V70),'DADOS e Estimativa'!N70,"excluído*"),"")</f>
        <v/>
      </c>
      <c r="O143" s="137" t="str">
        <f>IF('DADOS e Estimativa'!O70&gt;0,IF(AND('DADOS e Estimativa'!$U70&lt;='DADOS e Estimativa'!O70,'DADOS e Estimativa'!O70&lt;='DADOS e Estimativa'!$V70),'DADOS e Estimativa'!O70,"excluído*"),"")</f>
        <v/>
      </c>
      <c r="P143" s="137" t="str">
        <f>IF('DADOS e Estimativa'!P70&gt;0,IF(AND('DADOS e Estimativa'!$U70&lt;='DADOS e Estimativa'!P70,'DADOS e Estimativa'!P70&lt;='DADOS e Estimativa'!$V70),'DADOS e Estimativa'!P70,"excluído*"),"")</f>
        <v/>
      </c>
      <c r="Q143" s="137" t="str">
        <f>IF('DADOS e Estimativa'!Q70&gt;0,IF(AND('DADOS e Estimativa'!$U70&lt;='DADOS e Estimativa'!Q70,'DADOS e Estimativa'!Q70&lt;='DADOS e Estimativa'!$V70),'DADOS e Estimativa'!Q70,"excluído*"),"")</f>
        <v/>
      </c>
      <c r="R143" s="137" t="str">
        <f>IF('DADOS e Estimativa'!R70&gt;0,IF(AND('DADOS e Estimativa'!$U70&lt;='DADOS e Estimativa'!R70,'DADOS e Estimativa'!R70&lt;='DADOS e Estimativa'!$V70),'DADOS e Estimativa'!R70,"excluído*"),"")</f>
        <v/>
      </c>
      <c r="S143" s="138">
        <f t="shared" si="54"/>
        <v>102.5</v>
      </c>
      <c r="T143" s="139"/>
      <c r="U143" s="140">
        <f t="shared" si="55"/>
        <v>205</v>
      </c>
      <c r="V143" s="139"/>
    </row>
    <row r="144" ht="19.5" customHeight="1">
      <c r="A144" s="128">
        <f>IF('DADOS e Estimativa'!A71="","",'DADOS e Estimativa'!A71)</f>
        <v>57</v>
      </c>
      <c r="B144" s="129" t="str">
        <f>IF('DADOS e Estimativa'!B71="","",'DADOS e Estimativa'!B71)</f>
        <v>Manutenção em extintor de Pó Químico Seco 12 Kg</v>
      </c>
      <c r="C144" s="130">
        <f>IF('DADOS e Estimativa'!C71="","",'DADOS e Estimativa'!C71)</f>
        <v>4</v>
      </c>
      <c r="D144" s="130" t="str">
        <f>IF('DADOS e Estimativa'!D71="","",'DADOS e Estimativa'!D71)</f>
        <v>unid.</v>
      </c>
      <c r="E144" s="131">
        <f>IF('DADOS e Estimativa'!E71&gt;0,IF(AND('DADOS e Estimativa'!$U71&lt;='DADOS e Estimativa'!E71,'DADOS e Estimativa'!E71&lt;='DADOS e Estimativa'!$V71),'DADOS e Estimativa'!E71,"excluído*"),"")</f>
        <v>100</v>
      </c>
      <c r="F144" s="131">
        <f>IF('DADOS e Estimativa'!F71&gt;0,IF(AND('DADOS e Estimativa'!$U71&lt;='DADOS e Estimativa'!F71,'DADOS e Estimativa'!F71&lt;='DADOS e Estimativa'!$V71),'DADOS e Estimativa'!F71,"excluído*"),"")</f>
        <v>125.58</v>
      </c>
      <c r="G144" s="131">
        <f>IF('DADOS e Estimativa'!G71&gt;0,IF(AND('DADOS e Estimativa'!$U71&lt;='DADOS e Estimativa'!G71,'DADOS e Estimativa'!G71&lt;='DADOS e Estimativa'!$V71),'DADOS e Estimativa'!G71,"excluído*"),"")</f>
        <v>130</v>
      </c>
      <c r="H144" s="131">
        <f>IF('DADOS e Estimativa'!H71&gt;0,IF(AND('DADOS e Estimativa'!$U71&lt;='DADOS e Estimativa'!H71,'DADOS e Estimativa'!H71&lt;='DADOS e Estimativa'!$V71),'DADOS e Estimativa'!H71,"excluído*"),"")</f>
        <v>100</v>
      </c>
      <c r="I144" s="131">
        <f>IF('DADOS e Estimativa'!I71&gt;0,IF(AND('DADOS e Estimativa'!$U71&lt;='DADOS e Estimativa'!I71,'DADOS e Estimativa'!I71&lt;='DADOS e Estimativa'!$V71),'DADOS e Estimativa'!I71,"excluído*"),"")</f>
        <v>40</v>
      </c>
      <c r="J144" s="131" t="str">
        <f>IF('DADOS e Estimativa'!J71&gt;0,IF(AND('DADOS e Estimativa'!$U71&lt;='DADOS e Estimativa'!J71,'DADOS e Estimativa'!J71&lt;='DADOS e Estimativa'!$V71),'DADOS e Estimativa'!J71,"excluído*"),"")</f>
        <v/>
      </c>
      <c r="K144" s="131" t="str">
        <f>IF('DADOS e Estimativa'!K71&gt;0,IF(AND('DADOS e Estimativa'!$U71&lt;='DADOS e Estimativa'!K71,'DADOS e Estimativa'!K71&lt;='DADOS e Estimativa'!$V71),'DADOS e Estimativa'!K71,"excluído*"),"")</f>
        <v>excluído*</v>
      </c>
      <c r="L144" s="131" t="str">
        <f>IF('DADOS e Estimativa'!L71&gt;0,IF(AND('DADOS e Estimativa'!$U71&lt;='DADOS e Estimativa'!L71,'DADOS e Estimativa'!L71&lt;='DADOS e Estimativa'!$V71),'DADOS e Estimativa'!L71,"excluído*"),"")</f>
        <v/>
      </c>
      <c r="M144" s="131" t="str">
        <f>IF('DADOS e Estimativa'!M71&gt;0,IF(AND('DADOS e Estimativa'!$U71&lt;='DADOS e Estimativa'!M71,'DADOS e Estimativa'!M71&lt;='DADOS e Estimativa'!$V71),'DADOS e Estimativa'!M71,"excluído*"),"")</f>
        <v/>
      </c>
      <c r="N144" s="131" t="str">
        <f>IF('DADOS e Estimativa'!N71&gt;0,IF(AND('DADOS e Estimativa'!$U71&lt;='DADOS e Estimativa'!N71,'DADOS e Estimativa'!N71&lt;='DADOS e Estimativa'!$V71),'DADOS e Estimativa'!N71,"excluído*"),"")</f>
        <v/>
      </c>
      <c r="O144" s="131" t="str">
        <f>IF('DADOS e Estimativa'!O71&gt;0,IF(AND('DADOS e Estimativa'!$U71&lt;='DADOS e Estimativa'!O71,'DADOS e Estimativa'!O71&lt;='DADOS e Estimativa'!$V71),'DADOS e Estimativa'!O71,"excluído*"),"")</f>
        <v/>
      </c>
      <c r="P144" s="131" t="str">
        <f>IF('DADOS e Estimativa'!P71&gt;0,IF(AND('DADOS e Estimativa'!$U71&lt;='DADOS e Estimativa'!P71,'DADOS e Estimativa'!P71&lt;='DADOS e Estimativa'!$V71),'DADOS e Estimativa'!P71,"excluído*"),"")</f>
        <v/>
      </c>
      <c r="Q144" s="131" t="str">
        <f>IF('DADOS e Estimativa'!Q71&gt;0,IF(AND('DADOS e Estimativa'!$U71&lt;='DADOS e Estimativa'!Q71,'DADOS e Estimativa'!Q71&lt;='DADOS e Estimativa'!$V71),'DADOS e Estimativa'!Q71,"excluído*"),"")</f>
        <v/>
      </c>
      <c r="R144" s="131" t="str">
        <f>IF('DADOS e Estimativa'!R71&gt;0,IF(AND('DADOS e Estimativa'!$U71&lt;='DADOS e Estimativa'!R71,'DADOS e Estimativa'!R71&lt;='DADOS e Estimativa'!$V71),'DADOS e Estimativa'!R71,"excluído*"),"")</f>
        <v/>
      </c>
      <c r="S144" s="132">
        <f t="shared" si="54"/>
        <v>99.12</v>
      </c>
      <c r="T144" s="112"/>
      <c r="U144" s="133">
        <f t="shared" si="55"/>
        <v>396.48</v>
      </c>
      <c r="V144" s="112"/>
    </row>
    <row r="145" ht="19.5" customHeight="1">
      <c r="A145" s="134">
        <f>IF('DADOS e Estimativa'!A72="","",'DADOS e Estimativa'!A72)</f>
        <v>58</v>
      </c>
      <c r="B145" s="135" t="str">
        <f>IF('DADOS e Estimativa'!B72="","",'DADOS e Estimativa'!B72)</f>
        <v>Testes Hidrostáticos em Mangueiras de 15 m</v>
      </c>
      <c r="C145" s="136">
        <f>IF('DADOS e Estimativa'!C72="","",'DADOS e Estimativa'!C72)</f>
        <v>40</v>
      </c>
      <c r="D145" s="136" t="str">
        <f>IF('DADOS e Estimativa'!D72="","",'DADOS e Estimativa'!D72)</f>
        <v>unid.</v>
      </c>
      <c r="E145" s="137">
        <f>IF('DADOS e Estimativa'!E72&gt;0,IF(AND('DADOS e Estimativa'!$U72&lt;='DADOS e Estimativa'!E72,'DADOS e Estimativa'!E72&lt;='DADOS e Estimativa'!$V72),'DADOS e Estimativa'!E72,"excluído*"),"")</f>
        <v>35</v>
      </c>
      <c r="F145" s="137">
        <f>IF('DADOS e Estimativa'!F72&gt;0,IF(AND('DADOS e Estimativa'!$U72&lt;='DADOS e Estimativa'!F72,'DADOS e Estimativa'!F72&lt;='DADOS e Estimativa'!$V72),'DADOS e Estimativa'!F72,"excluído*"),"")</f>
        <v>25</v>
      </c>
      <c r="G145" s="137" t="str">
        <f>IF('DADOS e Estimativa'!G72&gt;0,IF(AND('DADOS e Estimativa'!$U72&lt;='DADOS e Estimativa'!G72,'DADOS e Estimativa'!G72&lt;='DADOS e Estimativa'!$V72),'DADOS e Estimativa'!G72,"excluído*"),"")</f>
        <v>excluído*</v>
      </c>
      <c r="H145" s="137">
        <f>IF('DADOS e Estimativa'!H72&gt;0,IF(AND('DADOS e Estimativa'!$U72&lt;='DADOS e Estimativa'!H72,'DADOS e Estimativa'!H72&lt;='DADOS e Estimativa'!$V72),'DADOS e Estimativa'!H72,"excluído*"),"")</f>
        <v>35</v>
      </c>
      <c r="I145" s="137" t="str">
        <f>IF('DADOS e Estimativa'!I72&gt;0,IF(AND('DADOS e Estimativa'!$U72&lt;='DADOS e Estimativa'!I72,'DADOS e Estimativa'!I72&lt;='DADOS e Estimativa'!$V72),'DADOS e Estimativa'!I72,"excluído*"),"")</f>
        <v>excluído*</v>
      </c>
      <c r="J145" s="137" t="str">
        <f>IF('DADOS e Estimativa'!J72&gt;0,IF(AND('DADOS e Estimativa'!$U72&lt;='DADOS e Estimativa'!J72,'DADOS e Estimativa'!J72&lt;='DADOS e Estimativa'!$V72),'DADOS e Estimativa'!J72,"excluído*"),"")</f>
        <v/>
      </c>
      <c r="K145" s="137" t="str">
        <f>IF('DADOS e Estimativa'!K72&gt;0,IF(AND('DADOS e Estimativa'!$U72&lt;='DADOS e Estimativa'!K72,'DADOS e Estimativa'!K72&lt;='DADOS e Estimativa'!$V72),'DADOS e Estimativa'!K72,"excluído*"),"")</f>
        <v/>
      </c>
      <c r="L145" s="137">
        <f>IF('DADOS e Estimativa'!L72&gt;0,IF(AND('DADOS e Estimativa'!$U72&lt;='DADOS e Estimativa'!L72,'DADOS e Estimativa'!L72&lt;='DADOS e Estimativa'!$V72),'DADOS e Estimativa'!L72,"excluído*"),"")</f>
        <v>27.94</v>
      </c>
      <c r="M145" s="137">
        <f>IF('DADOS e Estimativa'!M72&gt;0,IF(AND('DADOS e Estimativa'!$U72&lt;='DADOS e Estimativa'!M72,'DADOS e Estimativa'!M72&lt;='DADOS e Estimativa'!$V72),'DADOS e Estimativa'!M72,"excluído*"),"")</f>
        <v>20</v>
      </c>
      <c r="N145" s="137" t="str">
        <f>IF('DADOS e Estimativa'!N72&gt;0,IF(AND('DADOS e Estimativa'!$U72&lt;='DADOS e Estimativa'!N72,'DADOS e Estimativa'!N72&lt;='DADOS e Estimativa'!$V72),'DADOS e Estimativa'!N72,"excluído*"),"")</f>
        <v/>
      </c>
      <c r="O145" s="137" t="str">
        <f>IF('DADOS e Estimativa'!O72&gt;0,IF(AND('DADOS e Estimativa'!$U72&lt;='DADOS e Estimativa'!O72,'DADOS e Estimativa'!O72&lt;='DADOS e Estimativa'!$V72),'DADOS e Estimativa'!O72,"excluído*"),"")</f>
        <v/>
      </c>
      <c r="P145" s="137" t="str">
        <f>IF('DADOS e Estimativa'!P72&gt;0,IF(AND('DADOS e Estimativa'!$U72&lt;='DADOS e Estimativa'!P72,'DADOS e Estimativa'!P72&lt;='DADOS e Estimativa'!$V72),'DADOS e Estimativa'!P72,"excluído*"),"")</f>
        <v/>
      </c>
      <c r="Q145" s="137" t="str">
        <f>IF('DADOS e Estimativa'!Q72&gt;0,IF(AND('DADOS e Estimativa'!$U72&lt;='DADOS e Estimativa'!Q72,'DADOS e Estimativa'!Q72&lt;='DADOS e Estimativa'!$V72),'DADOS e Estimativa'!Q72,"excluído*"),"")</f>
        <v/>
      </c>
      <c r="R145" s="137" t="str">
        <f>IF('DADOS e Estimativa'!R72&gt;0,IF(AND('DADOS e Estimativa'!$U72&lt;='DADOS e Estimativa'!R72,'DADOS e Estimativa'!R72&lt;='DADOS e Estimativa'!$V72),'DADOS e Estimativa'!R72,"excluído*"),"")</f>
        <v/>
      </c>
      <c r="S145" s="138">
        <f t="shared" si="54"/>
        <v>28.59</v>
      </c>
      <c r="T145" s="139"/>
      <c r="U145" s="140">
        <f t="shared" si="55"/>
        <v>1143.6</v>
      </c>
      <c r="V145" s="139"/>
    </row>
    <row r="146" ht="19.5" customHeight="1">
      <c r="A146" s="128">
        <f>IF('DADOS e Estimativa'!A73="","",'DADOS e Estimativa'!A73)</f>
        <v>59</v>
      </c>
      <c r="B146" s="129" t="str">
        <f>IF('DADOS e Estimativa'!B73="","",'DADOS e Estimativa'!B73)</f>
        <v>Testes Hidrostáticos em Mangueiras de 30 m</v>
      </c>
      <c r="C146" s="130">
        <f>IF('DADOS e Estimativa'!C73="","",'DADOS e Estimativa'!C73)</f>
        <v>8</v>
      </c>
      <c r="D146" s="130" t="str">
        <f>IF('DADOS e Estimativa'!D73="","",'DADOS e Estimativa'!D73)</f>
        <v>unid.</v>
      </c>
      <c r="E146" s="131">
        <f>IF('DADOS e Estimativa'!E73&gt;0,IF(AND('DADOS e Estimativa'!$U73&lt;='DADOS e Estimativa'!E73,'DADOS e Estimativa'!E73&lt;='DADOS e Estimativa'!$V73),'DADOS e Estimativa'!E73,"excluído*"),"")</f>
        <v>35</v>
      </c>
      <c r="F146" s="131">
        <f>IF('DADOS e Estimativa'!F73&gt;0,IF(AND('DADOS e Estimativa'!$U73&lt;='DADOS e Estimativa'!F73,'DADOS e Estimativa'!F73&lt;='DADOS e Estimativa'!$V73),'DADOS e Estimativa'!F73,"excluído*"),"")</f>
        <v>25</v>
      </c>
      <c r="G146" s="131" t="str">
        <f>IF('DADOS e Estimativa'!G73&gt;0,IF(AND('DADOS e Estimativa'!$U73&lt;='DADOS e Estimativa'!G73,'DADOS e Estimativa'!G73&lt;='DADOS e Estimativa'!$V73),'DADOS e Estimativa'!G73,"excluído*"),"")</f>
        <v>excluído*</v>
      </c>
      <c r="H146" s="131">
        <f>IF('DADOS e Estimativa'!H73&gt;0,IF(AND('DADOS e Estimativa'!$U73&lt;='DADOS e Estimativa'!H73,'DADOS e Estimativa'!H73&lt;='DADOS e Estimativa'!$V73),'DADOS e Estimativa'!H73,"excluído*"),"")</f>
        <v>35</v>
      </c>
      <c r="I146" s="131" t="str">
        <f>IF('DADOS e Estimativa'!I73&gt;0,IF(AND('DADOS e Estimativa'!$U73&lt;='DADOS e Estimativa'!I73,'DADOS e Estimativa'!I73&lt;='DADOS e Estimativa'!$V73),'DADOS e Estimativa'!I73,"excluído*"),"")</f>
        <v>excluído*</v>
      </c>
      <c r="J146" s="131" t="str">
        <f>IF('DADOS e Estimativa'!J73&gt;0,IF(AND('DADOS e Estimativa'!$U73&lt;='DADOS e Estimativa'!J73,'DADOS e Estimativa'!J73&lt;='DADOS e Estimativa'!$V73),'DADOS e Estimativa'!J73,"excluído*"),"")</f>
        <v/>
      </c>
      <c r="K146" s="131" t="str">
        <f>IF('DADOS e Estimativa'!K73&gt;0,IF(AND('DADOS e Estimativa'!$U73&lt;='DADOS e Estimativa'!K73,'DADOS e Estimativa'!K73&lt;='DADOS e Estimativa'!$V73),'DADOS e Estimativa'!K73,"excluído*"),"")</f>
        <v/>
      </c>
      <c r="L146" s="131">
        <f>IF('DADOS e Estimativa'!L73&gt;0,IF(AND('DADOS e Estimativa'!$U73&lt;='DADOS e Estimativa'!L73,'DADOS e Estimativa'!L73&lt;='DADOS e Estimativa'!$V73),'DADOS e Estimativa'!L73,"excluído*"),"")</f>
        <v>29</v>
      </c>
      <c r="M146" s="131">
        <f>IF('DADOS e Estimativa'!M73&gt;0,IF(AND('DADOS e Estimativa'!$U73&lt;='DADOS e Estimativa'!M73,'DADOS e Estimativa'!M73&lt;='DADOS e Estimativa'!$V73),'DADOS e Estimativa'!M73,"excluído*"),"")</f>
        <v>29.25</v>
      </c>
      <c r="N146" s="131" t="str">
        <f>IF('DADOS e Estimativa'!N73&gt;0,IF(AND('DADOS e Estimativa'!$U73&lt;='DADOS e Estimativa'!N73,'DADOS e Estimativa'!N73&lt;='DADOS e Estimativa'!$V73),'DADOS e Estimativa'!N73,"excluído*"),"")</f>
        <v/>
      </c>
      <c r="O146" s="131" t="str">
        <f>IF('DADOS e Estimativa'!O73&gt;0,IF(AND('DADOS e Estimativa'!$U73&lt;='DADOS e Estimativa'!O73,'DADOS e Estimativa'!O73&lt;='DADOS e Estimativa'!$V73),'DADOS e Estimativa'!O73,"excluído*"),"")</f>
        <v/>
      </c>
      <c r="P146" s="131" t="str">
        <f>IF('DADOS e Estimativa'!P73&gt;0,IF(AND('DADOS e Estimativa'!$U73&lt;='DADOS e Estimativa'!P73,'DADOS e Estimativa'!P73&lt;='DADOS e Estimativa'!$V73),'DADOS e Estimativa'!P73,"excluído*"),"")</f>
        <v/>
      </c>
      <c r="Q146" s="131" t="str">
        <f>IF('DADOS e Estimativa'!Q73&gt;0,IF(AND('DADOS e Estimativa'!$U73&lt;='DADOS e Estimativa'!Q73,'DADOS e Estimativa'!Q73&lt;='DADOS e Estimativa'!$V73),'DADOS e Estimativa'!Q73,"excluído*"),"")</f>
        <v/>
      </c>
      <c r="R146" s="131" t="str">
        <f>IF('DADOS e Estimativa'!R73&gt;0,IF(AND('DADOS e Estimativa'!$U73&lt;='DADOS e Estimativa'!R73,'DADOS e Estimativa'!R73&lt;='DADOS e Estimativa'!$V73),'DADOS e Estimativa'!R73,"excluído*"),"")</f>
        <v/>
      </c>
      <c r="S146" s="132">
        <f t="shared" si="54"/>
        <v>30.65</v>
      </c>
      <c r="T146" s="112"/>
      <c r="U146" s="133">
        <f t="shared" si="55"/>
        <v>245.2</v>
      </c>
      <c r="V146" s="112"/>
    </row>
    <row r="147" ht="14.25" customHeight="1">
      <c r="A147" s="160"/>
      <c r="B147" s="160"/>
      <c r="C147" s="161"/>
      <c r="D147" s="161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2"/>
      <c r="U147" s="160"/>
      <c r="V147" s="160"/>
    </row>
    <row r="148" ht="12.75" customHeight="1">
      <c r="A148" s="163" t="s">
        <v>51</v>
      </c>
      <c r="S148" s="105"/>
    </row>
    <row r="149" ht="12.75" customHeight="1">
      <c r="A149" s="164" t="s">
        <v>52</v>
      </c>
      <c r="B149" s="40"/>
      <c r="S149" s="105"/>
    </row>
    <row r="150" ht="12.75" customHeight="1">
      <c r="C150" s="105"/>
      <c r="D150" s="105"/>
    </row>
    <row r="151" ht="12.75" customHeight="1">
      <c r="C151" s="105"/>
      <c r="D151" s="105"/>
    </row>
    <row r="152" ht="12.75" customHeight="1">
      <c r="C152" s="105"/>
      <c r="D152" s="105"/>
    </row>
    <row r="153" ht="12.75" customHeight="1">
      <c r="C153" s="105"/>
      <c r="D153" s="105"/>
    </row>
    <row r="154" ht="12.75" customHeight="1">
      <c r="C154" s="105"/>
      <c r="D154" s="105"/>
    </row>
    <row r="155" ht="12.75" customHeight="1">
      <c r="C155" s="105"/>
      <c r="D155" s="105"/>
    </row>
    <row r="156" ht="12.75" customHeight="1">
      <c r="C156" s="105"/>
      <c r="D156" s="105"/>
    </row>
    <row r="157" ht="12.75" customHeight="1">
      <c r="C157" s="105"/>
      <c r="D157" s="105"/>
    </row>
    <row r="158" ht="12.75" customHeight="1">
      <c r="C158" s="105"/>
      <c r="D158" s="105"/>
    </row>
    <row r="159" ht="12.75" customHeight="1">
      <c r="C159" s="105"/>
      <c r="D159" s="105"/>
    </row>
    <row r="160" ht="12.75" customHeight="1">
      <c r="C160" s="105"/>
      <c r="D160" s="105"/>
    </row>
    <row r="161" ht="12.75" customHeight="1">
      <c r="C161" s="105"/>
      <c r="D161" s="105"/>
    </row>
    <row r="162" ht="12.75" customHeight="1">
      <c r="C162" s="105"/>
      <c r="D162" s="105"/>
    </row>
    <row r="163" ht="12.75" customHeight="1">
      <c r="C163" s="105"/>
      <c r="D163" s="105"/>
    </row>
    <row r="164" ht="12.75" customHeight="1">
      <c r="C164" s="105"/>
      <c r="D164" s="105"/>
    </row>
    <row r="165" ht="12.75" customHeight="1">
      <c r="C165" s="105"/>
      <c r="D165" s="105"/>
    </row>
    <row r="166" ht="12.75" customHeight="1">
      <c r="C166" s="105"/>
      <c r="D166" s="105"/>
    </row>
    <row r="167" ht="12.75" customHeight="1">
      <c r="C167" s="105"/>
      <c r="D167" s="105"/>
    </row>
    <row r="168" ht="12.75" customHeight="1">
      <c r="C168" s="105"/>
      <c r="D168" s="105"/>
    </row>
    <row r="169" ht="12.75" customHeight="1">
      <c r="C169" s="105"/>
      <c r="D169" s="105"/>
    </row>
    <row r="170" ht="12.75" customHeight="1">
      <c r="C170" s="105"/>
      <c r="D170" s="105"/>
    </row>
    <row r="171" ht="12.75" customHeight="1">
      <c r="C171" s="105"/>
      <c r="D171" s="105"/>
    </row>
    <row r="172" ht="12.75" customHeight="1">
      <c r="C172" s="105"/>
      <c r="D172" s="105"/>
    </row>
    <row r="173" ht="12.75" customHeight="1">
      <c r="C173" s="105"/>
      <c r="D173" s="105"/>
    </row>
    <row r="174" ht="12.75" customHeight="1">
      <c r="C174" s="105"/>
      <c r="D174" s="105"/>
    </row>
    <row r="175" ht="12.75" customHeight="1">
      <c r="C175" s="105"/>
      <c r="D175" s="105"/>
    </row>
    <row r="176" ht="12.75" customHeight="1">
      <c r="C176" s="105"/>
      <c r="D176" s="105"/>
    </row>
    <row r="177" ht="12.75" customHeight="1">
      <c r="C177" s="105"/>
      <c r="D177" s="105"/>
    </row>
    <row r="178" ht="12.75" customHeight="1">
      <c r="C178" s="105"/>
      <c r="D178" s="105"/>
    </row>
    <row r="179" ht="12.75" customHeight="1">
      <c r="C179" s="105"/>
      <c r="D179" s="105"/>
    </row>
    <row r="180" ht="12.75" customHeight="1">
      <c r="C180" s="105"/>
      <c r="D180" s="105"/>
    </row>
    <row r="181" ht="12.75" customHeight="1">
      <c r="C181" s="105"/>
      <c r="D181" s="105"/>
    </row>
    <row r="182" ht="12.75" customHeight="1">
      <c r="C182" s="105"/>
      <c r="D182" s="105"/>
    </row>
    <row r="183" ht="12.75" customHeight="1">
      <c r="C183" s="105"/>
      <c r="D183" s="105"/>
    </row>
    <row r="184" ht="12.75" customHeight="1">
      <c r="C184" s="105"/>
      <c r="D184" s="105"/>
    </row>
    <row r="185" ht="12.75" customHeight="1">
      <c r="C185" s="105"/>
      <c r="D185" s="105"/>
    </row>
    <row r="186" ht="12.75" customHeight="1">
      <c r="C186" s="105"/>
      <c r="D186" s="105"/>
    </row>
    <row r="187" ht="12.75" customHeight="1">
      <c r="C187" s="105"/>
      <c r="D187" s="105"/>
    </row>
    <row r="188" ht="12.75" customHeight="1">
      <c r="C188" s="105"/>
      <c r="D188" s="105"/>
    </row>
    <row r="189" ht="12.75" customHeight="1">
      <c r="C189" s="105"/>
      <c r="D189" s="105"/>
    </row>
    <row r="190" ht="12.75" customHeight="1">
      <c r="C190" s="105"/>
      <c r="D190" s="105"/>
    </row>
    <row r="191" ht="12.75" customHeight="1">
      <c r="C191" s="105"/>
      <c r="D191" s="105"/>
    </row>
    <row r="192" ht="12.75" customHeight="1">
      <c r="C192" s="105"/>
      <c r="D192" s="105"/>
    </row>
    <row r="193" ht="12.75" customHeight="1">
      <c r="C193" s="105"/>
      <c r="D193" s="105"/>
    </row>
    <row r="194" ht="12.75" customHeight="1">
      <c r="C194" s="105"/>
      <c r="D194" s="105"/>
    </row>
    <row r="195" ht="12.75" customHeight="1">
      <c r="C195" s="105"/>
      <c r="D195" s="105"/>
    </row>
    <row r="196" ht="12.75" customHeight="1">
      <c r="C196" s="105"/>
      <c r="D196" s="105"/>
    </row>
    <row r="197" ht="12.75" customHeight="1">
      <c r="C197" s="105"/>
      <c r="D197" s="105"/>
    </row>
    <row r="198" ht="12.75" customHeight="1">
      <c r="C198" s="105"/>
      <c r="D198" s="105"/>
    </row>
    <row r="199" ht="12.75" customHeight="1">
      <c r="C199" s="105"/>
      <c r="D199" s="105"/>
    </row>
    <row r="200" ht="12.75" customHeight="1">
      <c r="C200" s="105"/>
      <c r="D200" s="105"/>
    </row>
    <row r="201" ht="12.75" customHeight="1">
      <c r="C201" s="105"/>
      <c r="D201" s="105"/>
    </row>
    <row r="202" ht="12.75" customHeight="1">
      <c r="C202" s="105"/>
      <c r="D202" s="105"/>
    </row>
    <row r="203" ht="12.75" customHeight="1">
      <c r="C203" s="105"/>
      <c r="D203" s="105"/>
    </row>
    <row r="204" ht="12.75" customHeight="1">
      <c r="C204" s="105"/>
      <c r="D204" s="105"/>
    </row>
    <row r="205" ht="12.75" customHeight="1">
      <c r="C205" s="105"/>
      <c r="D205" s="105"/>
    </row>
    <row r="206" ht="12.75" customHeight="1">
      <c r="C206" s="105"/>
      <c r="D206" s="105"/>
    </row>
    <row r="207" ht="12.75" customHeight="1">
      <c r="C207" s="105"/>
      <c r="D207" s="105"/>
    </row>
    <row r="208" ht="12.75" customHeight="1">
      <c r="C208" s="105"/>
      <c r="D208" s="105"/>
    </row>
    <row r="209" ht="12.75" customHeight="1">
      <c r="C209" s="105"/>
      <c r="D209" s="105"/>
    </row>
    <row r="210" ht="12.75" customHeight="1">
      <c r="C210" s="105"/>
      <c r="D210" s="105"/>
    </row>
    <row r="211" ht="12.75" customHeight="1">
      <c r="C211" s="105"/>
      <c r="D211" s="105"/>
    </row>
    <row r="212" ht="12.75" customHeight="1">
      <c r="C212" s="105"/>
      <c r="D212" s="105"/>
    </row>
    <row r="213" ht="12.75" customHeight="1">
      <c r="C213" s="105"/>
      <c r="D213" s="105"/>
    </row>
    <row r="214" ht="12.75" customHeight="1">
      <c r="C214" s="105"/>
      <c r="D214" s="105"/>
    </row>
    <row r="215" ht="12.75" customHeight="1">
      <c r="C215" s="105"/>
      <c r="D215" s="105"/>
    </row>
    <row r="216" ht="12.75" customHeight="1">
      <c r="C216" s="105"/>
      <c r="D216" s="105"/>
    </row>
    <row r="217" ht="12.75" customHeight="1">
      <c r="C217" s="105"/>
      <c r="D217" s="105"/>
    </row>
    <row r="218" ht="12.75" customHeight="1">
      <c r="C218" s="105"/>
      <c r="D218" s="105"/>
    </row>
    <row r="219" ht="12.75" customHeight="1">
      <c r="C219" s="105"/>
      <c r="D219" s="105"/>
    </row>
    <row r="220" ht="12.75" customHeight="1">
      <c r="C220" s="105"/>
      <c r="D220" s="105"/>
    </row>
    <row r="221" ht="12.75" customHeight="1">
      <c r="C221" s="105"/>
      <c r="D221" s="105"/>
    </row>
    <row r="222" ht="12.75" customHeight="1">
      <c r="C222" s="105"/>
      <c r="D222" s="105"/>
    </row>
    <row r="223" ht="12.75" customHeight="1">
      <c r="C223" s="105"/>
      <c r="D223" s="105"/>
    </row>
    <row r="224" ht="12.75" customHeight="1">
      <c r="C224" s="105"/>
      <c r="D224" s="105"/>
    </row>
    <row r="225" ht="12.75" customHeight="1">
      <c r="C225" s="105"/>
      <c r="D225" s="105"/>
    </row>
    <row r="226" ht="12.75" customHeight="1">
      <c r="C226" s="105"/>
      <c r="D226" s="105"/>
    </row>
    <row r="227" ht="12.75" customHeight="1">
      <c r="C227" s="105"/>
      <c r="D227" s="105"/>
    </row>
    <row r="228" ht="12.75" customHeight="1">
      <c r="C228" s="105"/>
      <c r="D228" s="105"/>
    </row>
    <row r="229" ht="12.75" customHeight="1">
      <c r="C229" s="105"/>
      <c r="D229" s="105"/>
    </row>
    <row r="230" ht="12.75" customHeight="1">
      <c r="C230" s="105"/>
      <c r="D230" s="105"/>
    </row>
    <row r="231" ht="12.75" customHeight="1">
      <c r="C231" s="105"/>
      <c r="D231" s="105"/>
    </row>
    <row r="232" ht="12.75" customHeight="1">
      <c r="C232" s="105"/>
      <c r="D232" s="105"/>
    </row>
    <row r="233" ht="12.75" customHeight="1">
      <c r="C233" s="105"/>
      <c r="D233" s="105"/>
    </row>
    <row r="234" ht="12.75" customHeight="1">
      <c r="C234" s="105"/>
      <c r="D234" s="105"/>
    </row>
    <row r="235" ht="12.75" customHeight="1">
      <c r="C235" s="105"/>
      <c r="D235" s="105"/>
    </row>
    <row r="236" ht="12.75" customHeight="1">
      <c r="C236" s="105"/>
      <c r="D236" s="105"/>
    </row>
    <row r="237" ht="12.75" customHeight="1">
      <c r="C237" s="105"/>
      <c r="D237" s="105"/>
    </row>
    <row r="238" ht="12.75" customHeight="1">
      <c r="C238" s="105"/>
      <c r="D238" s="105"/>
    </row>
    <row r="239" ht="12.75" customHeight="1">
      <c r="C239" s="105"/>
      <c r="D239" s="105"/>
    </row>
    <row r="240" ht="12.75" customHeight="1">
      <c r="C240" s="105"/>
      <c r="D240" s="105"/>
    </row>
    <row r="241" ht="12.75" customHeight="1">
      <c r="C241" s="105"/>
      <c r="D241" s="105"/>
    </row>
    <row r="242" ht="12.75" customHeight="1">
      <c r="C242" s="105"/>
      <c r="D242" s="105"/>
    </row>
    <row r="243" ht="12.75" customHeight="1">
      <c r="C243" s="105"/>
      <c r="D243" s="105"/>
    </row>
    <row r="244" ht="12.75" customHeight="1">
      <c r="C244" s="105"/>
      <c r="D244" s="105"/>
    </row>
    <row r="245" ht="12.75" customHeight="1">
      <c r="C245" s="105"/>
      <c r="D245" s="105"/>
    </row>
    <row r="246" ht="12.75" customHeight="1">
      <c r="C246" s="105"/>
      <c r="D246" s="105"/>
    </row>
    <row r="247" ht="12.75" customHeight="1">
      <c r="C247" s="105"/>
      <c r="D247" s="105"/>
    </row>
    <row r="248" ht="12.75" customHeight="1">
      <c r="C248" s="105"/>
      <c r="D248" s="105"/>
    </row>
    <row r="249" ht="12.75" customHeight="1">
      <c r="C249" s="105"/>
      <c r="D249" s="105"/>
    </row>
    <row r="250" ht="12.75" customHeight="1">
      <c r="C250" s="105"/>
      <c r="D250" s="105"/>
    </row>
    <row r="251" ht="12.75" customHeight="1">
      <c r="C251" s="105"/>
      <c r="D251" s="105"/>
    </row>
    <row r="252" ht="12.75" customHeight="1">
      <c r="C252" s="105"/>
      <c r="D252" s="105"/>
    </row>
    <row r="253" ht="12.75" customHeight="1">
      <c r="C253" s="105"/>
      <c r="D253" s="105"/>
    </row>
    <row r="254" ht="12.75" customHeight="1">
      <c r="C254" s="105"/>
      <c r="D254" s="105"/>
    </row>
    <row r="255" ht="12.75" customHeight="1">
      <c r="C255" s="105"/>
      <c r="D255" s="105"/>
    </row>
    <row r="256" ht="12.75" customHeight="1">
      <c r="C256" s="105"/>
      <c r="D256" s="105"/>
    </row>
    <row r="257" ht="12.75" customHeight="1">
      <c r="C257" s="105"/>
      <c r="D257" s="105"/>
    </row>
    <row r="258" ht="12.75" customHeight="1">
      <c r="C258" s="105"/>
      <c r="D258" s="105"/>
    </row>
    <row r="259" ht="12.75" customHeight="1">
      <c r="C259" s="105"/>
      <c r="D259" s="105"/>
    </row>
    <row r="260" ht="12.75" customHeight="1">
      <c r="C260" s="105"/>
      <c r="D260" s="105"/>
    </row>
    <row r="261" ht="12.75" customHeight="1">
      <c r="C261" s="105"/>
      <c r="D261" s="105"/>
    </row>
    <row r="262" ht="12.75" customHeight="1">
      <c r="C262" s="105"/>
      <c r="D262" s="105"/>
    </row>
    <row r="263" ht="12.75" customHeight="1">
      <c r="C263" s="105"/>
      <c r="D263" s="105"/>
    </row>
    <row r="264" ht="12.75" customHeight="1">
      <c r="C264" s="105"/>
      <c r="D264" s="105"/>
    </row>
    <row r="265" ht="12.75" customHeight="1">
      <c r="C265" s="105"/>
      <c r="D265" s="105"/>
    </row>
    <row r="266" ht="12.75" customHeight="1">
      <c r="C266" s="105"/>
      <c r="D266" s="105"/>
    </row>
    <row r="267" ht="12.75" customHeight="1">
      <c r="C267" s="105"/>
      <c r="D267" s="105"/>
    </row>
    <row r="268" ht="12.75" customHeight="1">
      <c r="C268" s="105"/>
      <c r="D268" s="105"/>
    </row>
    <row r="269" ht="12.75" customHeight="1">
      <c r="C269" s="105"/>
      <c r="D269" s="105"/>
    </row>
    <row r="270" ht="12.75" customHeight="1">
      <c r="C270" s="105"/>
      <c r="D270" s="105"/>
    </row>
    <row r="271" ht="12.75" customHeight="1">
      <c r="C271" s="105"/>
      <c r="D271" s="105"/>
    </row>
    <row r="272" ht="12.75" customHeight="1">
      <c r="C272" s="105"/>
      <c r="D272" s="105"/>
    </row>
    <row r="273" ht="12.75" customHeight="1">
      <c r="C273" s="105"/>
      <c r="D273" s="105"/>
    </row>
    <row r="274" ht="12.75" customHeight="1">
      <c r="C274" s="105"/>
      <c r="D274" s="105"/>
    </row>
    <row r="275" ht="12.75" customHeight="1">
      <c r="C275" s="105"/>
      <c r="D275" s="105"/>
    </row>
    <row r="276" ht="12.75" customHeight="1">
      <c r="C276" s="105"/>
      <c r="D276" s="105"/>
    </row>
    <row r="277" ht="12.75" customHeight="1">
      <c r="C277" s="105"/>
      <c r="D277" s="105"/>
    </row>
    <row r="278" ht="12.75" customHeight="1">
      <c r="C278" s="105"/>
      <c r="D278" s="105"/>
    </row>
    <row r="279" ht="12.75" customHeight="1">
      <c r="C279" s="105"/>
      <c r="D279" s="105"/>
    </row>
    <row r="280" ht="12.75" customHeight="1">
      <c r="C280" s="105"/>
      <c r="D280" s="105"/>
    </row>
    <row r="281" ht="12.75" customHeight="1">
      <c r="C281" s="105"/>
      <c r="D281" s="105"/>
    </row>
    <row r="282" ht="12.75" customHeight="1">
      <c r="C282" s="105"/>
      <c r="D282" s="105"/>
    </row>
    <row r="283" ht="12.75" customHeight="1">
      <c r="C283" s="105"/>
      <c r="D283" s="105"/>
    </row>
    <row r="284" ht="12.75" customHeight="1">
      <c r="C284" s="105"/>
      <c r="D284" s="105"/>
    </row>
    <row r="285" ht="12.75" customHeight="1">
      <c r="C285" s="105"/>
      <c r="D285" s="105"/>
    </row>
    <row r="286" ht="12.75" customHeight="1">
      <c r="C286" s="105"/>
      <c r="D286" s="105"/>
    </row>
    <row r="287" ht="12.75" customHeight="1">
      <c r="C287" s="105"/>
      <c r="D287" s="105"/>
    </row>
    <row r="288" ht="12.75" customHeight="1">
      <c r="C288" s="105"/>
      <c r="D288" s="105"/>
    </row>
    <row r="289" ht="12.75" customHeight="1">
      <c r="C289" s="105"/>
      <c r="D289" s="105"/>
    </row>
    <row r="290" ht="12.75" customHeight="1">
      <c r="C290" s="105"/>
      <c r="D290" s="105"/>
    </row>
    <row r="291" ht="12.75" customHeight="1">
      <c r="C291" s="105"/>
      <c r="D291" s="105"/>
    </row>
    <row r="292" ht="12.75" customHeight="1">
      <c r="C292" s="105"/>
      <c r="D292" s="105"/>
    </row>
    <row r="293" ht="12.75" customHeight="1">
      <c r="C293" s="105"/>
      <c r="D293" s="105"/>
    </row>
    <row r="294" ht="12.75" customHeight="1">
      <c r="C294" s="105"/>
      <c r="D294" s="105"/>
    </row>
    <row r="295" ht="12.75" customHeight="1">
      <c r="C295" s="105"/>
      <c r="D295" s="105"/>
    </row>
    <row r="296" ht="12.75" customHeight="1">
      <c r="C296" s="105"/>
      <c r="D296" s="105"/>
    </row>
    <row r="297" ht="12.75" customHeight="1">
      <c r="C297" s="105"/>
      <c r="D297" s="105"/>
    </row>
    <row r="298" ht="12.75" customHeight="1">
      <c r="C298" s="105"/>
      <c r="D298" s="105"/>
    </row>
    <row r="299" ht="12.75" customHeight="1">
      <c r="C299" s="105"/>
      <c r="D299" s="105"/>
    </row>
    <row r="300" ht="12.75" customHeight="1">
      <c r="C300" s="105"/>
      <c r="D300" s="105"/>
    </row>
    <row r="301" ht="12.75" customHeight="1">
      <c r="C301" s="105"/>
      <c r="D301" s="105"/>
    </row>
    <row r="302" ht="12.75" customHeight="1">
      <c r="C302" s="105"/>
      <c r="D302" s="105"/>
    </row>
    <row r="303" ht="12.75" customHeight="1">
      <c r="C303" s="105"/>
      <c r="D303" s="105"/>
    </row>
    <row r="304" ht="12.75" customHeight="1">
      <c r="C304" s="105"/>
      <c r="D304" s="105"/>
    </row>
    <row r="305" ht="12.75" customHeight="1">
      <c r="C305" s="105"/>
      <c r="D305" s="105"/>
    </row>
    <row r="306" ht="12.75" customHeight="1">
      <c r="C306" s="105"/>
      <c r="D306" s="105"/>
    </row>
    <row r="307" ht="12.75" customHeight="1">
      <c r="C307" s="105"/>
      <c r="D307" s="105"/>
    </row>
    <row r="308" ht="12.75" customHeight="1">
      <c r="C308" s="105"/>
      <c r="D308" s="105"/>
    </row>
    <row r="309" ht="12.75" customHeight="1">
      <c r="C309" s="105"/>
      <c r="D309" s="105"/>
    </row>
    <row r="310" ht="12.75" customHeight="1">
      <c r="C310" s="105"/>
      <c r="D310" s="105"/>
    </row>
    <row r="311" ht="12.75" customHeight="1">
      <c r="C311" s="105"/>
      <c r="D311" s="105"/>
    </row>
    <row r="312" ht="12.75" customHeight="1">
      <c r="C312" s="105"/>
      <c r="D312" s="105"/>
    </row>
    <row r="313" ht="12.75" customHeight="1">
      <c r="C313" s="105"/>
      <c r="D313" s="105"/>
    </row>
    <row r="314" ht="12.75" customHeight="1">
      <c r="C314" s="105"/>
      <c r="D314" s="105"/>
    </row>
    <row r="315" ht="12.75" customHeight="1">
      <c r="C315" s="105"/>
      <c r="D315" s="105"/>
    </row>
    <row r="316" ht="12.75" customHeight="1">
      <c r="C316" s="105"/>
      <c r="D316" s="105"/>
    </row>
    <row r="317" ht="12.75" customHeight="1">
      <c r="C317" s="105"/>
      <c r="D317" s="105"/>
    </row>
    <row r="318" ht="12.75" customHeight="1">
      <c r="C318" s="105"/>
      <c r="D318" s="105"/>
    </row>
    <row r="319" ht="12.75" customHeight="1">
      <c r="C319" s="105"/>
      <c r="D319" s="105"/>
    </row>
    <row r="320" ht="12.75" customHeight="1">
      <c r="C320" s="105"/>
      <c r="D320" s="105"/>
    </row>
    <row r="321" ht="12.75" customHeight="1">
      <c r="C321" s="105"/>
      <c r="D321" s="105"/>
    </row>
    <row r="322" ht="12.75" customHeight="1">
      <c r="C322" s="105"/>
      <c r="D322" s="105"/>
    </row>
    <row r="323" ht="12.75" customHeight="1">
      <c r="C323" s="105"/>
      <c r="D323" s="105"/>
    </row>
    <row r="324" ht="12.75" customHeight="1">
      <c r="C324" s="105"/>
      <c r="D324" s="105"/>
    </row>
    <row r="325" ht="12.75" customHeight="1">
      <c r="C325" s="105"/>
      <c r="D325" s="105"/>
    </row>
    <row r="326" ht="12.75" customHeight="1">
      <c r="C326" s="105"/>
      <c r="D326" s="105"/>
    </row>
    <row r="327" ht="12.75" customHeight="1">
      <c r="C327" s="105"/>
      <c r="D327" s="105"/>
    </row>
    <row r="328" ht="12.75" customHeight="1">
      <c r="C328" s="105"/>
      <c r="D328" s="105"/>
    </row>
    <row r="329" ht="12.75" customHeight="1">
      <c r="C329" s="105"/>
      <c r="D329" s="105"/>
    </row>
    <row r="330" ht="12.75" customHeight="1">
      <c r="C330" s="105"/>
      <c r="D330" s="105"/>
    </row>
    <row r="331" ht="12.75" customHeight="1">
      <c r="C331" s="105"/>
      <c r="D331" s="105"/>
    </row>
    <row r="332" ht="12.75" customHeight="1">
      <c r="C332" s="105"/>
      <c r="D332" s="105"/>
    </row>
    <row r="333" ht="12.75" customHeight="1">
      <c r="C333" s="105"/>
      <c r="D333" s="105"/>
    </row>
    <row r="334" ht="12.75" customHeight="1">
      <c r="C334" s="105"/>
      <c r="D334" s="105"/>
    </row>
    <row r="335" ht="12.75" customHeight="1">
      <c r="C335" s="105"/>
      <c r="D335" s="105"/>
    </row>
    <row r="336" ht="12.75" customHeight="1">
      <c r="C336" s="105"/>
      <c r="D336" s="105"/>
    </row>
    <row r="337" ht="12.75" customHeight="1">
      <c r="C337" s="105"/>
      <c r="D337" s="105"/>
    </row>
    <row r="338" ht="12.75" customHeight="1">
      <c r="C338" s="105"/>
      <c r="D338" s="105"/>
    </row>
    <row r="339" ht="12.75" customHeight="1">
      <c r="C339" s="105"/>
      <c r="D339" s="105"/>
    </row>
    <row r="340" ht="12.75" customHeight="1">
      <c r="C340" s="105"/>
      <c r="D340" s="105"/>
    </row>
    <row r="341" ht="12.75" customHeight="1">
      <c r="C341" s="105"/>
      <c r="D341" s="105"/>
    </row>
    <row r="342" ht="12.75" customHeight="1">
      <c r="C342" s="105"/>
      <c r="D342" s="105"/>
    </row>
    <row r="343" ht="12.75" customHeight="1">
      <c r="C343" s="105"/>
      <c r="D343" s="105"/>
    </row>
    <row r="344" ht="12.75" customHeight="1">
      <c r="C344" s="105"/>
      <c r="D344" s="105"/>
    </row>
    <row r="345" ht="12.75" customHeight="1">
      <c r="C345" s="105"/>
      <c r="D345" s="105"/>
    </row>
    <row r="346" ht="12.75" customHeight="1">
      <c r="C346" s="105"/>
      <c r="D346" s="105"/>
    </row>
    <row r="347" ht="12.75" customHeight="1">
      <c r="C347" s="105"/>
      <c r="D347" s="105"/>
    </row>
    <row r="348" ht="12.75" customHeight="1">
      <c r="C348" s="105"/>
      <c r="D348" s="105"/>
    </row>
    <row r="349" ht="12.75" customHeight="1">
      <c r="C349" s="105"/>
      <c r="D349" s="105"/>
    </row>
    <row r="350" ht="12.75" customHeight="1">
      <c r="C350" s="105"/>
      <c r="D350" s="105"/>
    </row>
    <row r="351" ht="12.75" customHeight="1">
      <c r="C351" s="105"/>
      <c r="D351" s="105"/>
    </row>
    <row r="352" ht="12.75" customHeight="1">
      <c r="C352" s="105"/>
      <c r="D352" s="105"/>
    </row>
    <row r="353" ht="12.75" customHeight="1">
      <c r="C353" s="105"/>
      <c r="D353" s="105"/>
    </row>
    <row r="354" ht="12.75" customHeight="1">
      <c r="C354" s="105"/>
      <c r="D354" s="105"/>
    </row>
    <row r="355" ht="12.75" customHeight="1">
      <c r="C355" s="105"/>
      <c r="D355" s="105"/>
    </row>
    <row r="356" ht="12.75" customHeight="1">
      <c r="C356" s="105"/>
      <c r="D356" s="105"/>
    </row>
    <row r="357" ht="12.75" customHeight="1">
      <c r="C357" s="105"/>
      <c r="D357" s="105"/>
    </row>
    <row r="358" ht="12.75" customHeight="1">
      <c r="C358" s="105"/>
      <c r="D358" s="105"/>
    </row>
    <row r="359" ht="12.75" customHeight="1">
      <c r="C359" s="105"/>
      <c r="D359" s="105"/>
    </row>
    <row r="360" ht="12.75" customHeight="1">
      <c r="C360" s="105"/>
      <c r="D360" s="105"/>
    </row>
    <row r="361" ht="12.75" customHeight="1">
      <c r="C361" s="105"/>
      <c r="D361" s="105"/>
    </row>
    <row r="362" ht="12.75" customHeight="1">
      <c r="C362" s="105"/>
      <c r="D362" s="105"/>
    </row>
    <row r="363" ht="12.75" customHeight="1">
      <c r="C363" s="105"/>
      <c r="D363" s="105"/>
    </row>
    <row r="364" ht="12.75" customHeight="1">
      <c r="C364" s="105"/>
      <c r="D364" s="105"/>
    </row>
    <row r="365" ht="12.75" customHeight="1">
      <c r="C365" s="105"/>
      <c r="D365" s="105"/>
    </row>
    <row r="366" ht="12.75" customHeight="1">
      <c r="C366" s="105"/>
      <c r="D366" s="105"/>
    </row>
    <row r="367" ht="12.75" customHeight="1">
      <c r="C367" s="105"/>
      <c r="D367" s="105"/>
    </row>
    <row r="368" ht="12.75" customHeight="1">
      <c r="C368" s="105"/>
      <c r="D368" s="105"/>
    </row>
    <row r="369" ht="12.75" customHeight="1">
      <c r="C369" s="105"/>
      <c r="D369" s="105"/>
    </row>
    <row r="370" ht="12.75" customHeight="1">
      <c r="C370" s="105"/>
      <c r="D370" s="105"/>
    </row>
    <row r="371" ht="12.75" customHeight="1">
      <c r="C371" s="105"/>
      <c r="D371" s="105"/>
    </row>
    <row r="372" ht="12.75" customHeight="1">
      <c r="C372" s="105"/>
      <c r="D372" s="105"/>
    </row>
    <row r="373" ht="12.75" customHeight="1">
      <c r="C373" s="105"/>
      <c r="D373" s="105"/>
    </row>
    <row r="374" ht="12.75" customHeight="1">
      <c r="C374" s="105"/>
      <c r="D374" s="105"/>
    </row>
    <row r="375" ht="12.75" customHeight="1">
      <c r="C375" s="105"/>
      <c r="D375" s="105"/>
    </row>
    <row r="376" ht="12.75" customHeight="1">
      <c r="C376" s="105"/>
      <c r="D376" s="105"/>
    </row>
    <row r="377" ht="12.75" customHeight="1">
      <c r="C377" s="105"/>
      <c r="D377" s="105"/>
    </row>
    <row r="378" ht="12.75" customHeight="1">
      <c r="C378" s="105"/>
      <c r="D378" s="105"/>
    </row>
    <row r="379" ht="12.75" customHeight="1">
      <c r="C379" s="105"/>
      <c r="D379" s="105"/>
    </row>
    <row r="380" ht="12.75" customHeight="1">
      <c r="C380" s="105"/>
      <c r="D380" s="105"/>
    </row>
    <row r="381" ht="12.75" customHeight="1">
      <c r="C381" s="105"/>
      <c r="D381" s="105"/>
    </row>
    <row r="382" ht="12.75" customHeight="1">
      <c r="C382" s="105"/>
      <c r="D382" s="105"/>
    </row>
    <row r="383" ht="12.75" customHeight="1">
      <c r="C383" s="105"/>
      <c r="D383" s="105"/>
    </row>
    <row r="384" ht="12.75" customHeight="1">
      <c r="C384" s="105"/>
      <c r="D384" s="105"/>
    </row>
    <row r="385" ht="12.75" customHeight="1">
      <c r="C385" s="105"/>
      <c r="D385" s="105"/>
    </row>
    <row r="386" ht="12.75" customHeight="1">
      <c r="C386" s="105"/>
      <c r="D386" s="105"/>
    </row>
    <row r="387" ht="12.75" customHeight="1">
      <c r="C387" s="105"/>
      <c r="D387" s="105"/>
    </row>
    <row r="388" ht="12.75" customHeight="1">
      <c r="C388" s="105"/>
      <c r="D388" s="105"/>
    </row>
    <row r="389" ht="12.75" customHeight="1">
      <c r="C389" s="105"/>
      <c r="D389" s="105"/>
    </row>
    <row r="390" ht="12.75" customHeight="1">
      <c r="C390" s="105"/>
      <c r="D390" s="105"/>
    </row>
    <row r="391" ht="12.75" customHeight="1">
      <c r="C391" s="105"/>
      <c r="D391" s="105"/>
    </row>
    <row r="392" ht="12.75" customHeight="1">
      <c r="C392" s="105"/>
      <c r="D392" s="105"/>
    </row>
    <row r="393" ht="12.75" customHeight="1">
      <c r="C393" s="105"/>
      <c r="D393" s="105"/>
    </row>
    <row r="394" ht="12.75" customHeight="1">
      <c r="C394" s="105"/>
      <c r="D394" s="105"/>
    </row>
    <row r="395" ht="12.75" customHeight="1">
      <c r="C395" s="105"/>
      <c r="D395" s="105"/>
    </row>
    <row r="396" ht="12.75" customHeight="1">
      <c r="C396" s="105"/>
      <c r="D396" s="105"/>
    </row>
    <row r="397" ht="12.75" customHeight="1">
      <c r="C397" s="105"/>
      <c r="D397" s="105"/>
    </row>
    <row r="398" ht="12.75" customHeight="1">
      <c r="C398" s="105"/>
      <c r="D398" s="105"/>
    </row>
    <row r="399" ht="12.75" customHeight="1">
      <c r="C399" s="105"/>
      <c r="D399" s="105"/>
    </row>
    <row r="400" ht="12.75" customHeight="1">
      <c r="C400" s="105"/>
      <c r="D400" s="105"/>
    </row>
    <row r="401" ht="12.75" customHeight="1">
      <c r="C401" s="105"/>
      <c r="D401" s="105"/>
    </row>
    <row r="402" ht="12.75" customHeight="1">
      <c r="C402" s="105"/>
      <c r="D402" s="105"/>
    </row>
    <row r="403" ht="12.75" customHeight="1">
      <c r="C403" s="105"/>
      <c r="D403" s="105"/>
    </row>
    <row r="404" ht="12.75" customHeight="1">
      <c r="C404" s="105"/>
      <c r="D404" s="105"/>
    </row>
    <row r="405" ht="12.75" customHeight="1">
      <c r="C405" s="105"/>
      <c r="D405" s="105"/>
    </row>
    <row r="406" ht="12.75" customHeight="1">
      <c r="C406" s="105"/>
      <c r="D406" s="105"/>
    </row>
    <row r="407" ht="12.75" customHeight="1">
      <c r="C407" s="105"/>
      <c r="D407" s="105"/>
    </row>
    <row r="408" ht="12.75" customHeight="1">
      <c r="C408" s="105"/>
      <c r="D408" s="105"/>
    </row>
    <row r="409" ht="12.75" customHeight="1">
      <c r="C409" s="105"/>
      <c r="D409" s="105"/>
    </row>
    <row r="410" ht="12.75" customHeight="1">
      <c r="C410" s="105"/>
      <c r="D410" s="105"/>
    </row>
    <row r="411" ht="12.75" customHeight="1">
      <c r="C411" s="105"/>
      <c r="D411" s="105"/>
    </row>
    <row r="412" ht="12.75" customHeight="1">
      <c r="C412" s="105"/>
      <c r="D412" s="105"/>
    </row>
    <row r="413" ht="12.75" customHeight="1">
      <c r="C413" s="105"/>
      <c r="D413" s="105"/>
    </row>
    <row r="414" ht="12.75" customHeight="1">
      <c r="C414" s="105"/>
      <c r="D414" s="105"/>
    </row>
    <row r="415" ht="12.75" customHeight="1">
      <c r="C415" s="105"/>
      <c r="D415" s="105"/>
    </row>
    <row r="416" ht="12.75" customHeight="1">
      <c r="C416" s="105"/>
      <c r="D416" s="105"/>
    </row>
    <row r="417" ht="12.75" customHeight="1">
      <c r="C417" s="105"/>
      <c r="D417" s="105"/>
    </row>
    <row r="418" ht="12.75" customHeight="1">
      <c r="C418" s="105"/>
      <c r="D418" s="105"/>
    </row>
    <row r="419" ht="12.75" customHeight="1">
      <c r="C419" s="105"/>
      <c r="D419" s="105"/>
    </row>
    <row r="420" ht="12.75" customHeight="1">
      <c r="C420" s="105"/>
      <c r="D420" s="105"/>
    </row>
    <row r="421" ht="12.75" customHeight="1">
      <c r="C421" s="105"/>
      <c r="D421" s="105"/>
    </row>
    <row r="422" ht="12.75" customHeight="1">
      <c r="C422" s="105"/>
      <c r="D422" s="105"/>
    </row>
    <row r="423" ht="12.75" customHeight="1">
      <c r="C423" s="105"/>
      <c r="D423" s="105"/>
    </row>
    <row r="424" ht="12.75" customHeight="1">
      <c r="C424" s="105"/>
      <c r="D424" s="105"/>
    </row>
    <row r="425" ht="12.75" customHeight="1">
      <c r="C425" s="105"/>
      <c r="D425" s="105"/>
    </row>
    <row r="426" ht="12.75" customHeight="1">
      <c r="C426" s="105"/>
      <c r="D426" s="105"/>
    </row>
    <row r="427" ht="12.75" customHeight="1">
      <c r="C427" s="105"/>
      <c r="D427" s="105"/>
    </row>
    <row r="428" ht="12.75" customHeight="1">
      <c r="C428" s="105"/>
      <c r="D428" s="105"/>
    </row>
    <row r="429" ht="12.75" customHeight="1">
      <c r="C429" s="105"/>
      <c r="D429" s="105"/>
    </row>
    <row r="430" ht="12.75" customHeight="1">
      <c r="C430" s="105"/>
      <c r="D430" s="105"/>
    </row>
    <row r="431" ht="12.75" customHeight="1">
      <c r="C431" s="105"/>
      <c r="D431" s="105"/>
    </row>
    <row r="432" ht="12.75" customHeight="1">
      <c r="C432" s="105"/>
      <c r="D432" s="105"/>
    </row>
    <row r="433" ht="12.75" customHeight="1">
      <c r="C433" s="105"/>
      <c r="D433" s="105"/>
    </row>
    <row r="434" ht="12.75" customHeight="1">
      <c r="C434" s="105"/>
      <c r="D434" s="105"/>
    </row>
    <row r="435" ht="12.75" customHeight="1">
      <c r="C435" s="105"/>
      <c r="D435" s="105"/>
    </row>
    <row r="436" ht="12.75" customHeight="1">
      <c r="C436" s="105"/>
      <c r="D436" s="105"/>
    </row>
    <row r="437" ht="12.75" customHeight="1">
      <c r="C437" s="105"/>
      <c r="D437" s="105"/>
    </row>
    <row r="438" ht="12.75" customHeight="1">
      <c r="C438" s="105"/>
      <c r="D438" s="105"/>
    </row>
    <row r="439" ht="12.75" customHeight="1">
      <c r="C439" s="105"/>
      <c r="D439" s="105"/>
    </row>
    <row r="440" ht="12.75" customHeight="1">
      <c r="C440" s="105"/>
      <c r="D440" s="105"/>
    </row>
    <row r="441" ht="12.75" customHeight="1">
      <c r="C441" s="105"/>
      <c r="D441" s="105"/>
    </row>
    <row r="442" ht="12.75" customHeight="1">
      <c r="C442" s="105"/>
      <c r="D442" s="105"/>
    </row>
    <row r="443" ht="12.75" customHeight="1">
      <c r="C443" s="105"/>
      <c r="D443" s="105"/>
    </row>
    <row r="444" ht="12.75" customHeight="1">
      <c r="C444" s="105"/>
      <c r="D444" s="105"/>
    </row>
    <row r="445" ht="12.75" customHeight="1">
      <c r="C445" s="105"/>
      <c r="D445" s="105"/>
    </row>
    <row r="446" ht="12.75" customHeight="1">
      <c r="C446" s="105"/>
      <c r="D446" s="105"/>
    </row>
    <row r="447" ht="12.75" customHeight="1">
      <c r="C447" s="105"/>
      <c r="D447" s="105"/>
    </row>
    <row r="448" ht="12.75" customHeight="1">
      <c r="C448" s="105"/>
      <c r="D448" s="105"/>
    </row>
    <row r="449" ht="12.75" customHeight="1">
      <c r="C449" s="105"/>
      <c r="D449" s="105"/>
    </row>
    <row r="450" ht="12.75" customHeight="1">
      <c r="C450" s="105"/>
      <c r="D450" s="105"/>
    </row>
    <row r="451" ht="12.75" customHeight="1">
      <c r="C451" s="105"/>
      <c r="D451" s="105"/>
    </row>
    <row r="452" ht="12.75" customHeight="1">
      <c r="C452" s="105"/>
      <c r="D452" s="105"/>
    </row>
    <row r="453" ht="12.75" customHeight="1">
      <c r="C453" s="105"/>
      <c r="D453" s="105"/>
    </row>
    <row r="454" ht="12.75" customHeight="1">
      <c r="C454" s="105"/>
      <c r="D454" s="105"/>
    </row>
    <row r="455" ht="12.75" customHeight="1">
      <c r="C455" s="105"/>
      <c r="D455" s="105"/>
    </row>
    <row r="456" ht="12.75" customHeight="1">
      <c r="C456" s="105"/>
      <c r="D456" s="105"/>
    </row>
    <row r="457" ht="12.75" customHeight="1">
      <c r="C457" s="105"/>
      <c r="D457" s="105"/>
    </row>
    <row r="458" ht="12.75" customHeight="1">
      <c r="C458" s="105"/>
      <c r="D458" s="105"/>
    </row>
    <row r="459" ht="12.75" customHeight="1">
      <c r="C459" s="105"/>
      <c r="D459" s="105"/>
    </row>
    <row r="460" ht="12.75" customHeight="1">
      <c r="C460" s="105"/>
      <c r="D460" s="105"/>
    </row>
    <row r="461" ht="12.75" customHeight="1">
      <c r="C461" s="105"/>
      <c r="D461" s="105"/>
    </row>
    <row r="462" ht="12.75" customHeight="1">
      <c r="C462" s="105"/>
      <c r="D462" s="105"/>
    </row>
    <row r="463" ht="12.75" customHeight="1">
      <c r="C463" s="105"/>
      <c r="D463" s="105"/>
    </row>
    <row r="464" ht="12.75" customHeight="1">
      <c r="C464" s="105"/>
      <c r="D464" s="105"/>
    </row>
    <row r="465" ht="12.75" customHeight="1">
      <c r="C465" s="105"/>
      <c r="D465" s="105"/>
    </row>
    <row r="466" ht="12.75" customHeight="1">
      <c r="C466" s="105"/>
      <c r="D466" s="105"/>
    </row>
    <row r="467" ht="12.75" customHeight="1">
      <c r="C467" s="105"/>
      <c r="D467" s="105"/>
    </row>
    <row r="468" ht="12.75" customHeight="1">
      <c r="C468" s="105"/>
      <c r="D468" s="105"/>
    </row>
    <row r="469" ht="12.75" customHeight="1">
      <c r="C469" s="105"/>
      <c r="D469" s="105"/>
    </row>
    <row r="470" ht="12.75" customHeight="1">
      <c r="C470" s="105"/>
      <c r="D470" s="105"/>
    </row>
    <row r="471" ht="12.75" customHeight="1">
      <c r="C471" s="105"/>
      <c r="D471" s="105"/>
    </row>
    <row r="472" ht="12.75" customHeight="1">
      <c r="C472" s="105"/>
      <c r="D472" s="105"/>
    </row>
    <row r="473" ht="12.75" customHeight="1">
      <c r="C473" s="105"/>
      <c r="D473" s="105"/>
    </row>
    <row r="474" ht="12.75" customHeight="1">
      <c r="C474" s="105"/>
      <c r="D474" s="105"/>
    </row>
    <row r="475" ht="12.75" customHeight="1">
      <c r="C475" s="105"/>
      <c r="D475" s="105"/>
    </row>
    <row r="476" ht="12.75" customHeight="1">
      <c r="C476" s="105"/>
      <c r="D476" s="105"/>
    </row>
    <row r="477" ht="12.75" customHeight="1">
      <c r="C477" s="105"/>
      <c r="D477" s="105"/>
    </row>
    <row r="478" ht="12.75" customHeight="1">
      <c r="C478" s="105"/>
      <c r="D478" s="105"/>
    </row>
    <row r="479" ht="12.75" customHeight="1">
      <c r="C479" s="105"/>
      <c r="D479" s="105"/>
    </row>
    <row r="480" ht="12.75" customHeight="1">
      <c r="C480" s="105"/>
      <c r="D480" s="105"/>
    </row>
    <row r="481" ht="12.75" customHeight="1">
      <c r="C481" s="105"/>
      <c r="D481" s="105"/>
    </row>
    <row r="482" ht="12.75" customHeight="1">
      <c r="C482" s="105"/>
      <c r="D482" s="105"/>
    </row>
    <row r="483" ht="12.75" customHeight="1">
      <c r="C483" s="105"/>
      <c r="D483" s="105"/>
    </row>
    <row r="484" ht="12.75" customHeight="1">
      <c r="C484" s="105"/>
      <c r="D484" s="105"/>
    </row>
    <row r="485" ht="12.75" customHeight="1">
      <c r="C485" s="105"/>
      <c r="D485" s="105"/>
    </row>
    <row r="486" ht="12.75" customHeight="1">
      <c r="C486" s="105"/>
      <c r="D486" s="105"/>
    </row>
    <row r="487" ht="12.75" customHeight="1">
      <c r="C487" s="105"/>
      <c r="D487" s="105"/>
    </row>
    <row r="488" ht="12.75" customHeight="1">
      <c r="C488" s="105"/>
      <c r="D488" s="105"/>
    </row>
    <row r="489" ht="12.75" customHeight="1">
      <c r="C489" s="105"/>
      <c r="D489" s="105"/>
    </row>
    <row r="490" ht="12.75" customHeight="1">
      <c r="C490" s="105"/>
      <c r="D490" s="105"/>
    </row>
    <row r="491" ht="12.75" customHeight="1">
      <c r="C491" s="105"/>
      <c r="D491" s="105"/>
    </row>
    <row r="492" ht="12.75" customHeight="1">
      <c r="C492" s="105"/>
      <c r="D492" s="105"/>
    </row>
    <row r="493" ht="12.75" customHeight="1">
      <c r="C493" s="105"/>
      <c r="D493" s="105"/>
    </row>
    <row r="494" ht="12.75" customHeight="1">
      <c r="C494" s="105"/>
      <c r="D494" s="105"/>
    </row>
    <row r="495" ht="12.75" customHeight="1">
      <c r="C495" s="105"/>
      <c r="D495" s="105"/>
    </row>
    <row r="496" ht="12.75" customHeight="1">
      <c r="C496" s="105"/>
      <c r="D496" s="105"/>
    </row>
    <row r="497" ht="12.75" customHeight="1">
      <c r="C497" s="105"/>
      <c r="D497" s="105"/>
    </row>
    <row r="498" ht="12.75" customHeight="1">
      <c r="C498" s="105"/>
      <c r="D498" s="105"/>
    </row>
    <row r="499" ht="12.75" customHeight="1">
      <c r="C499" s="105"/>
      <c r="D499" s="105"/>
    </row>
    <row r="500" ht="12.75" customHeight="1">
      <c r="C500" s="105"/>
      <c r="D500" s="105"/>
    </row>
    <row r="501" ht="12.75" customHeight="1">
      <c r="C501" s="105"/>
      <c r="D501" s="105"/>
    </row>
    <row r="502" ht="12.75" customHeight="1">
      <c r="C502" s="105"/>
      <c r="D502" s="105"/>
    </row>
    <row r="503" ht="12.75" customHeight="1">
      <c r="C503" s="105"/>
      <c r="D503" s="105"/>
    </row>
    <row r="504" ht="12.75" customHeight="1">
      <c r="C504" s="105"/>
      <c r="D504" s="105"/>
    </row>
    <row r="505" ht="12.75" customHeight="1">
      <c r="C505" s="105"/>
      <c r="D505" s="105"/>
    </row>
    <row r="506" ht="12.75" customHeight="1">
      <c r="C506" s="105"/>
      <c r="D506" s="105"/>
    </row>
    <row r="507" ht="12.75" customHeight="1">
      <c r="C507" s="105"/>
      <c r="D507" s="105"/>
    </row>
    <row r="508" ht="12.75" customHeight="1">
      <c r="C508" s="105"/>
      <c r="D508" s="105"/>
    </row>
    <row r="509" ht="12.75" customHeight="1">
      <c r="C509" s="105"/>
      <c r="D509" s="105"/>
    </row>
    <row r="510" ht="12.75" customHeight="1">
      <c r="C510" s="105"/>
      <c r="D510" s="105"/>
    </row>
    <row r="511" ht="12.75" customHeight="1">
      <c r="C511" s="105"/>
      <c r="D511" s="105"/>
    </row>
    <row r="512" ht="12.75" customHeight="1">
      <c r="C512" s="105"/>
      <c r="D512" s="105"/>
    </row>
    <row r="513" ht="12.75" customHeight="1">
      <c r="C513" s="105"/>
      <c r="D513" s="105"/>
    </row>
    <row r="514" ht="12.75" customHeight="1">
      <c r="C514" s="105"/>
      <c r="D514" s="105"/>
    </row>
    <row r="515" ht="12.75" customHeight="1">
      <c r="C515" s="105"/>
      <c r="D515" s="105"/>
    </row>
    <row r="516" ht="12.75" customHeight="1">
      <c r="C516" s="105"/>
      <c r="D516" s="105"/>
    </row>
    <row r="517" ht="12.75" customHeight="1">
      <c r="C517" s="105"/>
      <c r="D517" s="105"/>
    </row>
    <row r="518" ht="12.75" customHeight="1">
      <c r="C518" s="105"/>
      <c r="D518" s="105"/>
    </row>
    <row r="519" ht="12.75" customHeight="1">
      <c r="C519" s="105"/>
      <c r="D519" s="105"/>
    </row>
    <row r="520" ht="12.75" customHeight="1">
      <c r="C520" s="105"/>
      <c r="D520" s="105"/>
    </row>
    <row r="521" ht="12.75" customHeight="1">
      <c r="C521" s="105"/>
      <c r="D521" s="105"/>
    </row>
    <row r="522" ht="12.75" customHeight="1">
      <c r="C522" s="105"/>
      <c r="D522" s="105"/>
    </row>
    <row r="523" ht="12.75" customHeight="1">
      <c r="C523" s="105"/>
      <c r="D523" s="105"/>
    </row>
    <row r="524" ht="12.75" customHeight="1">
      <c r="C524" s="105"/>
      <c r="D524" s="105"/>
    </row>
    <row r="525" ht="12.75" customHeight="1">
      <c r="C525" s="105"/>
      <c r="D525" s="105"/>
    </row>
    <row r="526" ht="12.75" customHeight="1">
      <c r="C526" s="105"/>
      <c r="D526" s="105"/>
    </row>
    <row r="527" ht="12.75" customHeight="1">
      <c r="C527" s="105"/>
      <c r="D527" s="105"/>
    </row>
    <row r="528" ht="12.75" customHeight="1">
      <c r="C528" s="105"/>
      <c r="D528" s="105"/>
    </row>
    <row r="529" ht="12.75" customHeight="1">
      <c r="C529" s="105"/>
      <c r="D529" s="105"/>
    </row>
    <row r="530" ht="12.75" customHeight="1">
      <c r="C530" s="105"/>
      <c r="D530" s="105"/>
    </row>
    <row r="531" ht="12.75" customHeight="1">
      <c r="C531" s="105"/>
      <c r="D531" s="105"/>
    </row>
    <row r="532" ht="12.75" customHeight="1">
      <c r="C532" s="105"/>
      <c r="D532" s="105"/>
    </row>
    <row r="533" ht="12.75" customHeight="1">
      <c r="C533" s="105"/>
      <c r="D533" s="105"/>
    </row>
    <row r="534" ht="12.75" customHeight="1">
      <c r="C534" s="105"/>
      <c r="D534" s="105"/>
    </row>
    <row r="535" ht="12.75" customHeight="1">
      <c r="C535" s="105"/>
      <c r="D535" s="105"/>
    </row>
    <row r="536" ht="12.75" customHeight="1">
      <c r="C536" s="105"/>
      <c r="D536" s="105"/>
    </row>
    <row r="537" ht="12.75" customHeight="1">
      <c r="C537" s="105"/>
      <c r="D537" s="105"/>
    </row>
    <row r="538" ht="12.75" customHeight="1">
      <c r="C538" s="105"/>
      <c r="D538" s="105"/>
    </row>
    <row r="539" ht="12.75" customHeight="1">
      <c r="C539" s="105"/>
      <c r="D539" s="105"/>
    </row>
    <row r="540" ht="12.75" customHeight="1">
      <c r="C540" s="105"/>
      <c r="D540" s="105"/>
    </row>
    <row r="541" ht="12.75" customHeight="1">
      <c r="C541" s="105"/>
      <c r="D541" s="105"/>
    </row>
    <row r="542" ht="12.75" customHeight="1">
      <c r="C542" s="105"/>
      <c r="D542" s="105"/>
    </row>
    <row r="543" ht="12.75" customHeight="1">
      <c r="C543" s="105"/>
      <c r="D543" s="105"/>
    </row>
    <row r="544" ht="12.75" customHeight="1">
      <c r="C544" s="105"/>
      <c r="D544" s="105"/>
    </row>
    <row r="545" ht="12.75" customHeight="1">
      <c r="C545" s="105"/>
      <c r="D545" s="105"/>
    </row>
    <row r="546" ht="12.75" customHeight="1">
      <c r="C546" s="105"/>
      <c r="D546" s="105"/>
    </row>
    <row r="547" ht="12.75" customHeight="1">
      <c r="C547" s="105"/>
      <c r="D547" s="105"/>
    </row>
    <row r="548" ht="12.75" customHeight="1">
      <c r="C548" s="105"/>
      <c r="D548" s="105"/>
    </row>
    <row r="549" ht="12.75" customHeight="1">
      <c r="C549" s="105"/>
      <c r="D549" s="105"/>
    </row>
    <row r="550" ht="12.75" customHeight="1">
      <c r="C550" s="105"/>
      <c r="D550" s="105"/>
    </row>
    <row r="551" ht="12.75" customHeight="1">
      <c r="C551" s="105"/>
      <c r="D551" s="105"/>
    </row>
    <row r="552" ht="12.75" customHeight="1">
      <c r="C552" s="105"/>
      <c r="D552" s="105"/>
    </row>
    <row r="553" ht="12.75" customHeight="1">
      <c r="C553" s="105"/>
      <c r="D553" s="105"/>
    </row>
    <row r="554" ht="12.75" customHeight="1">
      <c r="C554" s="105"/>
      <c r="D554" s="105"/>
    </row>
    <row r="555" ht="12.75" customHeight="1">
      <c r="C555" s="105"/>
      <c r="D555" s="105"/>
    </row>
    <row r="556" ht="12.75" customHeight="1">
      <c r="C556" s="105"/>
      <c r="D556" s="105"/>
    </row>
    <row r="557" ht="12.75" customHeight="1">
      <c r="C557" s="105"/>
      <c r="D557" s="105"/>
    </row>
    <row r="558" ht="12.75" customHeight="1">
      <c r="C558" s="105"/>
      <c r="D558" s="105"/>
    </row>
    <row r="559" ht="12.75" customHeight="1">
      <c r="C559" s="105"/>
      <c r="D559" s="105"/>
    </row>
    <row r="560" ht="12.75" customHeight="1">
      <c r="C560" s="105"/>
      <c r="D560" s="105"/>
    </row>
    <row r="561" ht="12.75" customHeight="1">
      <c r="C561" s="105"/>
      <c r="D561" s="105"/>
    </row>
    <row r="562" ht="12.75" customHeight="1">
      <c r="C562" s="105"/>
      <c r="D562" s="105"/>
    </row>
    <row r="563" ht="12.75" customHeight="1">
      <c r="C563" s="105"/>
      <c r="D563" s="105"/>
    </row>
    <row r="564" ht="12.75" customHeight="1">
      <c r="C564" s="105"/>
      <c r="D564" s="105"/>
    </row>
    <row r="565" ht="12.75" customHeight="1">
      <c r="C565" s="105"/>
      <c r="D565" s="105"/>
    </row>
    <row r="566" ht="12.75" customHeight="1">
      <c r="C566" s="105"/>
      <c r="D566" s="105"/>
    </row>
    <row r="567" ht="12.75" customHeight="1">
      <c r="C567" s="105"/>
      <c r="D567" s="105"/>
    </row>
    <row r="568" ht="12.75" customHeight="1">
      <c r="C568" s="105"/>
      <c r="D568" s="105"/>
    </row>
    <row r="569" ht="12.75" customHeight="1">
      <c r="C569" s="105"/>
      <c r="D569" s="105"/>
    </row>
    <row r="570" ht="12.75" customHeight="1">
      <c r="C570" s="105"/>
      <c r="D570" s="105"/>
    </row>
    <row r="571" ht="12.75" customHeight="1">
      <c r="C571" s="105"/>
      <c r="D571" s="105"/>
    </row>
    <row r="572" ht="12.75" customHeight="1">
      <c r="C572" s="105"/>
      <c r="D572" s="105"/>
    </row>
    <row r="573" ht="12.75" customHeight="1">
      <c r="C573" s="105"/>
      <c r="D573" s="105"/>
    </row>
    <row r="574" ht="12.75" customHeight="1">
      <c r="C574" s="105"/>
      <c r="D574" s="105"/>
    </row>
    <row r="575" ht="12.75" customHeight="1">
      <c r="C575" s="105"/>
      <c r="D575" s="105"/>
    </row>
    <row r="576" ht="12.75" customHeight="1">
      <c r="C576" s="105"/>
      <c r="D576" s="105"/>
    </row>
    <row r="577" ht="12.75" customHeight="1">
      <c r="C577" s="105"/>
      <c r="D577" s="105"/>
    </row>
    <row r="578" ht="12.75" customHeight="1">
      <c r="C578" s="105"/>
      <c r="D578" s="105"/>
    </row>
    <row r="579" ht="12.75" customHeight="1">
      <c r="C579" s="105"/>
      <c r="D579" s="105"/>
    </row>
    <row r="580" ht="12.75" customHeight="1">
      <c r="C580" s="105"/>
      <c r="D580" s="105"/>
    </row>
    <row r="581" ht="12.75" customHeight="1">
      <c r="C581" s="105"/>
      <c r="D581" s="105"/>
    </row>
    <row r="582" ht="12.75" customHeight="1">
      <c r="C582" s="105"/>
      <c r="D582" s="105"/>
    </row>
    <row r="583" ht="12.75" customHeight="1">
      <c r="C583" s="105"/>
      <c r="D583" s="105"/>
    </row>
    <row r="584" ht="12.75" customHeight="1">
      <c r="C584" s="105"/>
      <c r="D584" s="105"/>
    </row>
    <row r="585" ht="12.75" customHeight="1">
      <c r="C585" s="105"/>
      <c r="D585" s="105"/>
    </row>
    <row r="586" ht="12.75" customHeight="1">
      <c r="C586" s="105"/>
      <c r="D586" s="105"/>
    </row>
    <row r="587" ht="12.75" customHeight="1">
      <c r="C587" s="105"/>
      <c r="D587" s="105"/>
    </row>
    <row r="588" ht="12.75" customHeight="1">
      <c r="C588" s="105"/>
      <c r="D588" s="105"/>
    </row>
    <row r="589" ht="12.75" customHeight="1">
      <c r="C589" s="105"/>
      <c r="D589" s="105"/>
    </row>
    <row r="590" ht="12.75" customHeight="1">
      <c r="C590" s="105"/>
      <c r="D590" s="105"/>
    </row>
    <row r="591" ht="12.75" customHeight="1">
      <c r="C591" s="105"/>
      <c r="D591" s="105"/>
    </row>
    <row r="592" ht="12.75" customHeight="1">
      <c r="C592" s="105"/>
      <c r="D592" s="105"/>
    </row>
    <row r="593" ht="12.75" customHeight="1">
      <c r="C593" s="105"/>
      <c r="D593" s="105"/>
    </row>
    <row r="594" ht="12.75" customHeight="1">
      <c r="C594" s="105"/>
      <c r="D594" s="105"/>
    </row>
    <row r="595" ht="12.75" customHeight="1">
      <c r="C595" s="105"/>
      <c r="D595" s="105"/>
    </row>
    <row r="596" ht="12.75" customHeight="1">
      <c r="C596" s="105"/>
      <c r="D596" s="105"/>
    </row>
    <row r="597" ht="12.75" customHeight="1">
      <c r="C597" s="105"/>
      <c r="D597" s="105"/>
    </row>
    <row r="598" ht="12.75" customHeight="1">
      <c r="C598" s="105"/>
      <c r="D598" s="105"/>
    </row>
    <row r="599" ht="12.75" customHeight="1">
      <c r="C599" s="105"/>
      <c r="D599" s="105"/>
    </row>
    <row r="600" ht="12.75" customHeight="1">
      <c r="C600" s="105"/>
      <c r="D600" s="105"/>
    </row>
    <row r="601" ht="12.75" customHeight="1">
      <c r="C601" s="105"/>
      <c r="D601" s="105"/>
    </row>
    <row r="602" ht="12.75" customHeight="1">
      <c r="C602" s="105"/>
      <c r="D602" s="105"/>
    </row>
    <row r="603" ht="12.75" customHeight="1">
      <c r="C603" s="105"/>
      <c r="D603" s="105"/>
    </row>
    <row r="604" ht="12.75" customHeight="1">
      <c r="C604" s="105"/>
      <c r="D604" s="105"/>
    </row>
    <row r="605" ht="12.75" customHeight="1">
      <c r="C605" s="105"/>
      <c r="D605" s="105"/>
    </row>
    <row r="606" ht="12.75" customHeight="1">
      <c r="C606" s="105"/>
      <c r="D606" s="105"/>
    </row>
    <row r="607" ht="12.75" customHeight="1">
      <c r="C607" s="105"/>
      <c r="D607" s="105"/>
    </row>
    <row r="608" ht="12.75" customHeight="1">
      <c r="C608" s="105"/>
      <c r="D608" s="105"/>
    </row>
    <row r="609" ht="12.75" customHeight="1">
      <c r="C609" s="105"/>
      <c r="D609" s="105"/>
    </row>
    <row r="610" ht="12.75" customHeight="1">
      <c r="C610" s="105"/>
      <c r="D610" s="105"/>
    </row>
    <row r="611" ht="12.75" customHeight="1">
      <c r="C611" s="105"/>
      <c r="D611" s="105"/>
    </row>
    <row r="612" ht="12.75" customHeight="1">
      <c r="C612" s="105"/>
      <c r="D612" s="105"/>
    </row>
    <row r="613" ht="12.75" customHeight="1">
      <c r="C613" s="105"/>
      <c r="D613" s="105"/>
    </row>
    <row r="614" ht="12.75" customHeight="1">
      <c r="C614" s="105"/>
      <c r="D614" s="105"/>
    </row>
    <row r="615" ht="12.75" customHeight="1">
      <c r="C615" s="105"/>
      <c r="D615" s="105"/>
    </row>
    <row r="616" ht="12.75" customHeight="1">
      <c r="C616" s="105"/>
      <c r="D616" s="105"/>
    </row>
    <row r="617" ht="12.75" customHeight="1">
      <c r="C617" s="105"/>
      <c r="D617" s="105"/>
    </row>
    <row r="618" ht="12.75" customHeight="1">
      <c r="C618" s="105"/>
      <c r="D618" s="105"/>
    </row>
    <row r="619" ht="12.75" customHeight="1">
      <c r="C619" s="105"/>
      <c r="D619" s="105"/>
    </row>
    <row r="620" ht="12.75" customHeight="1">
      <c r="C620" s="105"/>
      <c r="D620" s="105"/>
    </row>
    <row r="621" ht="12.75" customHeight="1">
      <c r="C621" s="105"/>
      <c r="D621" s="105"/>
    </row>
    <row r="622" ht="12.75" customHeight="1">
      <c r="C622" s="105"/>
      <c r="D622" s="105"/>
    </row>
    <row r="623" ht="12.75" customHeight="1">
      <c r="C623" s="105"/>
      <c r="D623" s="105"/>
    </row>
    <row r="624" ht="12.75" customHeight="1">
      <c r="C624" s="105"/>
      <c r="D624" s="105"/>
    </row>
    <row r="625" ht="12.75" customHeight="1">
      <c r="C625" s="105"/>
      <c r="D625" s="105"/>
    </row>
    <row r="626" ht="12.75" customHeight="1">
      <c r="C626" s="105"/>
      <c r="D626" s="105"/>
    </row>
    <row r="627" ht="12.75" customHeight="1">
      <c r="C627" s="105"/>
      <c r="D627" s="105"/>
    </row>
    <row r="628" ht="12.75" customHeight="1">
      <c r="C628" s="105"/>
      <c r="D628" s="105"/>
    </row>
    <row r="629" ht="12.75" customHeight="1">
      <c r="C629" s="105"/>
      <c r="D629" s="105"/>
    </row>
    <row r="630" ht="12.75" customHeight="1">
      <c r="C630" s="105"/>
      <c r="D630" s="105"/>
    </row>
    <row r="631" ht="12.75" customHeight="1">
      <c r="C631" s="105"/>
      <c r="D631" s="105"/>
    </row>
    <row r="632" ht="12.75" customHeight="1">
      <c r="C632" s="105"/>
      <c r="D632" s="105"/>
    </row>
    <row r="633" ht="12.75" customHeight="1">
      <c r="C633" s="105"/>
      <c r="D633" s="105"/>
    </row>
    <row r="634" ht="12.75" customHeight="1">
      <c r="C634" s="105"/>
      <c r="D634" s="105"/>
    </row>
    <row r="635" ht="12.75" customHeight="1">
      <c r="C635" s="105"/>
      <c r="D635" s="105"/>
    </row>
    <row r="636" ht="12.75" customHeight="1">
      <c r="C636" s="105"/>
      <c r="D636" s="105"/>
    </row>
    <row r="637" ht="12.75" customHeight="1">
      <c r="C637" s="105"/>
      <c r="D637" s="105"/>
    </row>
    <row r="638" ht="12.75" customHeight="1">
      <c r="C638" s="105"/>
      <c r="D638" s="105"/>
    </row>
    <row r="639" ht="12.75" customHeight="1">
      <c r="C639" s="105"/>
      <c r="D639" s="105"/>
    </row>
    <row r="640" ht="12.75" customHeight="1">
      <c r="C640" s="105"/>
      <c r="D640" s="105"/>
    </row>
    <row r="641" ht="12.75" customHeight="1">
      <c r="C641" s="105"/>
      <c r="D641" s="105"/>
    </row>
    <row r="642" ht="12.75" customHeight="1">
      <c r="C642" s="105"/>
      <c r="D642" s="105"/>
    </row>
    <row r="643" ht="12.75" customHeight="1">
      <c r="C643" s="105"/>
      <c r="D643" s="105"/>
    </row>
    <row r="644" ht="12.75" customHeight="1">
      <c r="C644" s="105"/>
      <c r="D644" s="105"/>
    </row>
    <row r="645" ht="12.75" customHeight="1">
      <c r="C645" s="105"/>
      <c r="D645" s="105"/>
    </row>
    <row r="646" ht="12.75" customHeight="1">
      <c r="C646" s="105"/>
      <c r="D646" s="105"/>
    </row>
    <row r="647" ht="12.75" customHeight="1">
      <c r="C647" s="105"/>
      <c r="D647" s="105"/>
    </row>
    <row r="648" ht="12.75" customHeight="1">
      <c r="C648" s="105"/>
      <c r="D648" s="105"/>
    </row>
    <row r="649" ht="12.75" customHeight="1">
      <c r="C649" s="105"/>
      <c r="D649" s="105"/>
    </row>
    <row r="650" ht="12.75" customHeight="1">
      <c r="C650" s="105"/>
      <c r="D650" s="105"/>
    </row>
    <row r="651" ht="12.75" customHeight="1">
      <c r="C651" s="105"/>
      <c r="D651" s="105"/>
    </row>
    <row r="652" ht="12.75" customHeight="1">
      <c r="C652" s="105"/>
      <c r="D652" s="105"/>
    </row>
    <row r="653" ht="12.75" customHeight="1">
      <c r="C653" s="105"/>
      <c r="D653" s="105"/>
    </row>
    <row r="654" ht="12.75" customHeight="1">
      <c r="C654" s="105"/>
      <c r="D654" s="105"/>
    </row>
    <row r="655" ht="12.75" customHeight="1">
      <c r="C655" s="105"/>
      <c r="D655" s="105"/>
    </row>
    <row r="656" ht="12.75" customHeight="1">
      <c r="C656" s="105"/>
      <c r="D656" s="105"/>
    </row>
    <row r="657" ht="12.75" customHeight="1">
      <c r="C657" s="105"/>
      <c r="D657" s="105"/>
    </row>
    <row r="658" ht="12.75" customHeight="1">
      <c r="C658" s="105"/>
      <c r="D658" s="105"/>
    </row>
    <row r="659" ht="12.75" customHeight="1">
      <c r="C659" s="105"/>
      <c r="D659" s="105"/>
    </row>
    <row r="660" ht="12.75" customHeight="1">
      <c r="C660" s="105"/>
      <c r="D660" s="105"/>
    </row>
    <row r="661" ht="12.75" customHeight="1">
      <c r="C661" s="105"/>
      <c r="D661" s="105"/>
    </row>
    <row r="662" ht="12.75" customHeight="1">
      <c r="C662" s="105"/>
      <c r="D662" s="105"/>
    </row>
    <row r="663" ht="12.75" customHeight="1">
      <c r="C663" s="105"/>
      <c r="D663" s="105"/>
    </row>
    <row r="664" ht="12.75" customHeight="1">
      <c r="C664" s="105"/>
      <c r="D664" s="105"/>
    </row>
    <row r="665" ht="12.75" customHeight="1">
      <c r="C665" s="105"/>
      <c r="D665" s="105"/>
    </row>
    <row r="666" ht="12.75" customHeight="1">
      <c r="C666" s="105"/>
      <c r="D666" s="105"/>
    </row>
    <row r="667" ht="12.75" customHeight="1">
      <c r="C667" s="105"/>
      <c r="D667" s="105"/>
    </row>
    <row r="668" ht="12.75" customHeight="1">
      <c r="C668" s="105"/>
      <c r="D668" s="105"/>
    </row>
    <row r="669" ht="12.75" customHeight="1">
      <c r="C669" s="105"/>
      <c r="D669" s="105"/>
    </row>
    <row r="670" ht="12.75" customHeight="1">
      <c r="C670" s="105"/>
      <c r="D670" s="105"/>
    </row>
    <row r="671" ht="12.75" customHeight="1">
      <c r="C671" s="105"/>
      <c r="D671" s="105"/>
    </row>
    <row r="672" ht="12.75" customHeight="1">
      <c r="C672" s="105"/>
      <c r="D672" s="105"/>
    </row>
    <row r="673" ht="12.75" customHeight="1">
      <c r="C673" s="105"/>
      <c r="D673" s="105"/>
    </row>
    <row r="674" ht="12.75" customHeight="1">
      <c r="C674" s="105"/>
      <c r="D674" s="105"/>
    </row>
    <row r="675" ht="12.75" customHeight="1">
      <c r="C675" s="105"/>
      <c r="D675" s="105"/>
    </row>
    <row r="676" ht="12.75" customHeight="1">
      <c r="C676" s="105"/>
      <c r="D676" s="105"/>
    </row>
    <row r="677" ht="12.75" customHeight="1">
      <c r="C677" s="105"/>
      <c r="D677" s="105"/>
    </row>
    <row r="678" ht="12.75" customHeight="1">
      <c r="C678" s="105"/>
      <c r="D678" s="105"/>
    </row>
    <row r="679" ht="12.75" customHeight="1">
      <c r="C679" s="105"/>
      <c r="D679" s="105"/>
    </row>
    <row r="680" ht="12.75" customHeight="1">
      <c r="C680" s="105"/>
      <c r="D680" s="105"/>
    </row>
    <row r="681" ht="12.75" customHeight="1">
      <c r="C681" s="105"/>
      <c r="D681" s="105"/>
    </row>
    <row r="682" ht="12.75" customHeight="1">
      <c r="C682" s="105"/>
      <c r="D682" s="105"/>
    </row>
    <row r="683" ht="12.75" customHeight="1">
      <c r="C683" s="105"/>
      <c r="D683" s="105"/>
    </row>
    <row r="684" ht="12.75" customHeight="1">
      <c r="C684" s="105"/>
      <c r="D684" s="105"/>
    </row>
    <row r="685" ht="12.75" customHeight="1">
      <c r="C685" s="105"/>
      <c r="D685" s="105"/>
    </row>
    <row r="686" ht="12.75" customHeight="1">
      <c r="C686" s="105"/>
      <c r="D686" s="105"/>
    </row>
    <row r="687" ht="12.75" customHeight="1">
      <c r="C687" s="105"/>
      <c r="D687" s="105"/>
    </row>
    <row r="688" ht="12.75" customHeight="1">
      <c r="C688" s="105"/>
      <c r="D688" s="105"/>
    </row>
    <row r="689" ht="12.75" customHeight="1">
      <c r="C689" s="105"/>
      <c r="D689" s="105"/>
    </row>
    <row r="690" ht="12.75" customHeight="1">
      <c r="C690" s="105"/>
      <c r="D690" s="105"/>
    </row>
    <row r="691" ht="12.75" customHeight="1">
      <c r="C691" s="105"/>
      <c r="D691" s="105"/>
    </row>
    <row r="692" ht="12.75" customHeight="1">
      <c r="C692" s="105"/>
      <c r="D692" s="105"/>
    </row>
    <row r="693" ht="12.75" customHeight="1">
      <c r="C693" s="105"/>
      <c r="D693" s="105"/>
    </row>
    <row r="694" ht="12.75" customHeight="1">
      <c r="C694" s="105"/>
      <c r="D694" s="105"/>
    </row>
    <row r="695" ht="12.75" customHeight="1">
      <c r="C695" s="105"/>
      <c r="D695" s="105"/>
    </row>
    <row r="696" ht="12.75" customHeight="1">
      <c r="C696" s="105"/>
      <c r="D696" s="105"/>
    </row>
    <row r="697" ht="12.75" customHeight="1">
      <c r="C697" s="105"/>
      <c r="D697" s="105"/>
    </row>
    <row r="698" ht="12.75" customHeight="1">
      <c r="C698" s="105"/>
      <c r="D698" s="105"/>
    </row>
    <row r="699" ht="12.75" customHeight="1">
      <c r="C699" s="105"/>
      <c r="D699" s="105"/>
    </row>
    <row r="700" ht="12.75" customHeight="1">
      <c r="C700" s="105"/>
      <c r="D700" s="105"/>
    </row>
    <row r="701" ht="12.75" customHeight="1">
      <c r="C701" s="105"/>
      <c r="D701" s="105"/>
    </row>
    <row r="702" ht="12.75" customHeight="1">
      <c r="C702" s="105"/>
      <c r="D702" s="105"/>
    </row>
    <row r="703" ht="12.75" customHeight="1">
      <c r="C703" s="105"/>
      <c r="D703" s="105"/>
    </row>
    <row r="704" ht="12.75" customHeight="1">
      <c r="C704" s="105"/>
      <c r="D704" s="105"/>
    </row>
    <row r="705" ht="12.75" customHeight="1">
      <c r="C705" s="105"/>
      <c r="D705" s="105"/>
    </row>
    <row r="706" ht="12.75" customHeight="1">
      <c r="C706" s="105"/>
      <c r="D706" s="105"/>
    </row>
    <row r="707" ht="12.75" customHeight="1">
      <c r="C707" s="105"/>
      <c r="D707" s="105"/>
    </row>
    <row r="708" ht="12.75" customHeight="1">
      <c r="C708" s="105"/>
      <c r="D708" s="105"/>
    </row>
    <row r="709" ht="12.75" customHeight="1">
      <c r="C709" s="105"/>
      <c r="D709" s="105"/>
    </row>
    <row r="710" ht="12.75" customHeight="1">
      <c r="C710" s="105"/>
      <c r="D710" s="105"/>
    </row>
    <row r="711" ht="12.75" customHeight="1">
      <c r="C711" s="105"/>
      <c r="D711" s="105"/>
    </row>
    <row r="712" ht="12.75" customHeight="1">
      <c r="C712" s="105"/>
      <c r="D712" s="105"/>
    </row>
    <row r="713" ht="12.75" customHeight="1">
      <c r="C713" s="105"/>
      <c r="D713" s="105"/>
    </row>
    <row r="714" ht="12.75" customHeight="1">
      <c r="C714" s="105"/>
      <c r="D714" s="105"/>
    </row>
    <row r="715" ht="12.75" customHeight="1">
      <c r="C715" s="105"/>
      <c r="D715" s="105"/>
    </row>
    <row r="716" ht="12.75" customHeight="1">
      <c r="C716" s="105"/>
      <c r="D716" s="105"/>
    </row>
    <row r="717" ht="12.75" customHeight="1">
      <c r="C717" s="105"/>
      <c r="D717" s="105"/>
    </row>
    <row r="718" ht="12.75" customHeight="1">
      <c r="C718" s="105"/>
      <c r="D718" s="105"/>
    </row>
    <row r="719" ht="12.75" customHeight="1">
      <c r="C719" s="105"/>
      <c r="D719" s="105"/>
    </row>
    <row r="720" ht="12.75" customHeight="1">
      <c r="C720" s="105"/>
      <c r="D720" s="105"/>
    </row>
    <row r="721" ht="12.75" customHeight="1">
      <c r="C721" s="105"/>
      <c r="D721" s="105"/>
    </row>
    <row r="722" ht="12.75" customHeight="1">
      <c r="C722" s="105"/>
      <c r="D722" s="105"/>
    </row>
    <row r="723" ht="12.75" customHeight="1">
      <c r="C723" s="105"/>
      <c r="D723" s="105"/>
    </row>
    <row r="724" ht="12.75" customHeight="1">
      <c r="C724" s="105"/>
      <c r="D724" s="105"/>
    </row>
    <row r="725" ht="12.75" customHeight="1">
      <c r="C725" s="105"/>
      <c r="D725" s="105"/>
    </row>
    <row r="726" ht="12.75" customHeight="1">
      <c r="C726" s="105"/>
      <c r="D726" s="105"/>
    </row>
    <row r="727" ht="12.75" customHeight="1">
      <c r="C727" s="105"/>
      <c r="D727" s="105"/>
    </row>
    <row r="728" ht="12.75" customHeight="1">
      <c r="C728" s="105"/>
      <c r="D728" s="105"/>
    </row>
    <row r="729" ht="12.75" customHeight="1">
      <c r="C729" s="105"/>
      <c r="D729" s="105"/>
    </row>
    <row r="730" ht="12.75" customHeight="1">
      <c r="C730" s="105"/>
      <c r="D730" s="105"/>
    </row>
    <row r="731" ht="12.75" customHeight="1">
      <c r="C731" s="105"/>
      <c r="D731" s="105"/>
    </row>
    <row r="732" ht="12.75" customHeight="1">
      <c r="C732" s="105"/>
      <c r="D732" s="105"/>
    </row>
    <row r="733" ht="12.75" customHeight="1">
      <c r="C733" s="105"/>
      <c r="D733" s="105"/>
    </row>
    <row r="734" ht="12.75" customHeight="1">
      <c r="C734" s="105"/>
      <c r="D734" s="105"/>
    </row>
    <row r="735" ht="12.75" customHeight="1">
      <c r="C735" s="105"/>
      <c r="D735" s="105"/>
    </row>
    <row r="736" ht="12.75" customHeight="1">
      <c r="C736" s="105"/>
      <c r="D736" s="105"/>
    </row>
    <row r="737" ht="12.75" customHeight="1">
      <c r="C737" s="105"/>
      <c r="D737" s="105"/>
    </row>
    <row r="738" ht="12.75" customHeight="1">
      <c r="C738" s="105"/>
      <c r="D738" s="105"/>
    </row>
    <row r="739" ht="12.75" customHeight="1">
      <c r="C739" s="105"/>
      <c r="D739" s="105"/>
    </row>
    <row r="740" ht="12.75" customHeight="1">
      <c r="C740" s="105"/>
      <c r="D740" s="105"/>
    </row>
    <row r="741" ht="12.75" customHeight="1">
      <c r="C741" s="105"/>
      <c r="D741" s="105"/>
    </row>
    <row r="742" ht="12.75" customHeight="1">
      <c r="C742" s="105"/>
      <c r="D742" s="105"/>
    </row>
    <row r="743" ht="12.75" customHeight="1">
      <c r="C743" s="105"/>
      <c r="D743" s="105"/>
    </row>
    <row r="744" ht="12.75" customHeight="1">
      <c r="C744" s="105"/>
      <c r="D744" s="105"/>
    </row>
    <row r="745" ht="12.75" customHeight="1">
      <c r="C745" s="105"/>
      <c r="D745" s="105"/>
    </row>
    <row r="746" ht="12.75" customHeight="1">
      <c r="C746" s="105"/>
      <c r="D746" s="105"/>
    </row>
    <row r="747" ht="12.75" customHeight="1">
      <c r="C747" s="105"/>
      <c r="D747" s="105"/>
    </row>
    <row r="748" ht="12.75" customHeight="1">
      <c r="C748" s="105"/>
      <c r="D748" s="105"/>
    </row>
    <row r="749" ht="12.75" customHeight="1">
      <c r="C749" s="105"/>
      <c r="D749" s="105"/>
    </row>
    <row r="750" ht="12.75" customHeight="1">
      <c r="C750" s="105"/>
      <c r="D750" s="105"/>
    </row>
    <row r="751" ht="12.75" customHeight="1">
      <c r="C751" s="105"/>
      <c r="D751" s="105"/>
    </row>
    <row r="752" ht="12.75" customHeight="1">
      <c r="C752" s="105"/>
      <c r="D752" s="105"/>
    </row>
    <row r="753" ht="12.75" customHeight="1">
      <c r="C753" s="105"/>
      <c r="D753" s="105"/>
    </row>
    <row r="754" ht="12.75" customHeight="1">
      <c r="C754" s="105"/>
      <c r="D754" s="105"/>
    </row>
    <row r="755" ht="12.75" customHeight="1">
      <c r="C755" s="105"/>
      <c r="D755" s="105"/>
    </row>
    <row r="756" ht="12.75" customHeight="1">
      <c r="C756" s="105"/>
      <c r="D756" s="105"/>
    </row>
    <row r="757" ht="12.75" customHeight="1">
      <c r="C757" s="105"/>
      <c r="D757" s="105"/>
    </row>
    <row r="758" ht="12.75" customHeight="1">
      <c r="C758" s="105"/>
      <c r="D758" s="105"/>
    </row>
    <row r="759" ht="12.75" customHeight="1">
      <c r="C759" s="105"/>
      <c r="D759" s="105"/>
    </row>
    <row r="760" ht="12.75" customHeight="1">
      <c r="C760" s="105"/>
      <c r="D760" s="105"/>
    </row>
    <row r="761" ht="12.75" customHeight="1">
      <c r="C761" s="105"/>
      <c r="D761" s="105"/>
    </row>
    <row r="762" ht="12.75" customHeight="1">
      <c r="C762" s="105"/>
      <c r="D762" s="105"/>
    </row>
    <row r="763" ht="12.75" customHeight="1">
      <c r="C763" s="105"/>
      <c r="D763" s="105"/>
    </row>
    <row r="764" ht="12.75" customHeight="1">
      <c r="C764" s="105"/>
      <c r="D764" s="105"/>
    </row>
    <row r="765" ht="12.75" customHeight="1">
      <c r="C765" s="105"/>
      <c r="D765" s="105"/>
    </row>
    <row r="766" ht="12.75" customHeight="1">
      <c r="C766" s="105"/>
      <c r="D766" s="105"/>
    </row>
    <row r="767" ht="12.75" customHeight="1">
      <c r="C767" s="105"/>
      <c r="D767" s="105"/>
    </row>
    <row r="768" ht="12.75" customHeight="1">
      <c r="C768" s="105"/>
      <c r="D768" s="105"/>
    </row>
    <row r="769" ht="12.75" customHeight="1">
      <c r="C769" s="105"/>
      <c r="D769" s="105"/>
    </row>
    <row r="770" ht="12.75" customHeight="1">
      <c r="C770" s="105"/>
      <c r="D770" s="105"/>
    </row>
    <row r="771" ht="12.75" customHeight="1">
      <c r="C771" s="105"/>
      <c r="D771" s="105"/>
    </row>
    <row r="772" ht="12.75" customHeight="1">
      <c r="C772" s="105"/>
      <c r="D772" s="105"/>
    </row>
    <row r="773" ht="12.75" customHeight="1">
      <c r="C773" s="105"/>
      <c r="D773" s="105"/>
    </row>
    <row r="774" ht="12.75" customHeight="1">
      <c r="C774" s="105"/>
      <c r="D774" s="105"/>
    </row>
    <row r="775" ht="12.75" customHeight="1">
      <c r="C775" s="105"/>
      <c r="D775" s="105"/>
    </row>
    <row r="776" ht="12.75" customHeight="1">
      <c r="C776" s="105"/>
      <c r="D776" s="105"/>
    </row>
    <row r="777" ht="12.75" customHeight="1">
      <c r="C777" s="105"/>
      <c r="D777" s="105"/>
    </row>
    <row r="778" ht="12.75" customHeight="1">
      <c r="C778" s="105"/>
      <c r="D778" s="105"/>
    </row>
    <row r="779" ht="12.75" customHeight="1">
      <c r="C779" s="105"/>
      <c r="D779" s="105"/>
    </row>
    <row r="780" ht="12.75" customHeight="1">
      <c r="C780" s="105"/>
      <c r="D780" s="105"/>
    </row>
    <row r="781" ht="12.75" customHeight="1">
      <c r="C781" s="105"/>
      <c r="D781" s="105"/>
    </row>
    <row r="782" ht="12.75" customHeight="1">
      <c r="C782" s="105"/>
      <c r="D782" s="105"/>
    </row>
    <row r="783" ht="12.75" customHeight="1">
      <c r="C783" s="105"/>
      <c r="D783" s="105"/>
    </row>
    <row r="784" ht="12.75" customHeight="1">
      <c r="C784" s="105"/>
      <c r="D784" s="105"/>
    </row>
    <row r="785" ht="12.75" customHeight="1">
      <c r="C785" s="105"/>
      <c r="D785" s="105"/>
    </row>
    <row r="786" ht="12.75" customHeight="1">
      <c r="C786" s="105"/>
      <c r="D786" s="105"/>
    </row>
    <row r="787" ht="12.75" customHeight="1">
      <c r="C787" s="105"/>
      <c r="D787" s="105"/>
    </row>
    <row r="788" ht="12.75" customHeight="1">
      <c r="C788" s="105"/>
      <c r="D788" s="105"/>
    </row>
    <row r="789" ht="12.75" customHeight="1">
      <c r="C789" s="105"/>
      <c r="D789" s="105"/>
    </row>
    <row r="790" ht="12.75" customHeight="1">
      <c r="C790" s="105"/>
      <c r="D790" s="105"/>
    </row>
    <row r="791" ht="12.75" customHeight="1">
      <c r="C791" s="105"/>
      <c r="D791" s="105"/>
    </row>
    <row r="792" ht="12.75" customHeight="1">
      <c r="C792" s="105"/>
      <c r="D792" s="105"/>
    </row>
    <row r="793" ht="12.75" customHeight="1">
      <c r="C793" s="105"/>
      <c r="D793" s="105"/>
    </row>
    <row r="794" ht="12.75" customHeight="1">
      <c r="C794" s="105"/>
      <c r="D794" s="105"/>
    </row>
    <row r="795" ht="12.75" customHeight="1">
      <c r="C795" s="105"/>
      <c r="D795" s="105"/>
    </row>
    <row r="796" ht="12.75" customHeight="1">
      <c r="C796" s="105"/>
      <c r="D796" s="105"/>
    </row>
    <row r="797" ht="12.75" customHeight="1">
      <c r="C797" s="105"/>
      <c r="D797" s="105"/>
    </row>
    <row r="798" ht="12.75" customHeight="1">
      <c r="C798" s="105"/>
      <c r="D798" s="105"/>
    </row>
    <row r="799" ht="12.75" customHeight="1">
      <c r="C799" s="105"/>
      <c r="D799" s="105"/>
    </row>
    <row r="800" ht="12.75" customHeight="1">
      <c r="C800" s="105"/>
      <c r="D800" s="105"/>
    </row>
    <row r="801" ht="12.75" customHeight="1">
      <c r="C801" s="105"/>
      <c r="D801" s="105"/>
    </row>
    <row r="802" ht="12.75" customHeight="1">
      <c r="C802" s="105"/>
      <c r="D802" s="105"/>
    </row>
    <row r="803" ht="12.75" customHeight="1">
      <c r="C803" s="105"/>
      <c r="D803" s="105"/>
    </row>
    <row r="804" ht="12.75" customHeight="1">
      <c r="C804" s="105"/>
      <c r="D804" s="105"/>
    </row>
    <row r="805" ht="12.75" customHeight="1">
      <c r="C805" s="105"/>
      <c r="D805" s="105"/>
    </row>
    <row r="806" ht="12.75" customHeight="1">
      <c r="C806" s="105"/>
      <c r="D806" s="105"/>
    </row>
    <row r="807" ht="12.75" customHeight="1">
      <c r="C807" s="105"/>
      <c r="D807" s="105"/>
    </row>
    <row r="808" ht="12.75" customHeight="1">
      <c r="C808" s="105"/>
      <c r="D808" s="105"/>
    </row>
    <row r="809" ht="12.75" customHeight="1">
      <c r="C809" s="105"/>
      <c r="D809" s="105"/>
    </row>
    <row r="810" ht="12.75" customHeight="1">
      <c r="C810" s="105"/>
      <c r="D810" s="105"/>
    </row>
    <row r="811" ht="12.75" customHeight="1">
      <c r="C811" s="105"/>
      <c r="D811" s="105"/>
    </row>
    <row r="812" ht="12.75" customHeight="1">
      <c r="C812" s="105"/>
      <c r="D812" s="105"/>
    </row>
    <row r="813" ht="12.75" customHeight="1">
      <c r="C813" s="105"/>
      <c r="D813" s="105"/>
    </row>
    <row r="814" ht="12.75" customHeight="1">
      <c r="C814" s="105"/>
      <c r="D814" s="105"/>
    </row>
    <row r="815" ht="12.75" customHeight="1">
      <c r="C815" s="105"/>
      <c r="D815" s="105"/>
    </row>
    <row r="816" ht="12.75" customHeight="1">
      <c r="C816" s="105"/>
      <c r="D816" s="105"/>
    </row>
    <row r="817" ht="12.75" customHeight="1">
      <c r="C817" s="105"/>
      <c r="D817" s="105"/>
    </row>
    <row r="818" ht="12.75" customHeight="1">
      <c r="C818" s="105"/>
      <c r="D818" s="105"/>
    </row>
    <row r="819" ht="12.75" customHeight="1">
      <c r="C819" s="105"/>
      <c r="D819" s="105"/>
    </row>
    <row r="820" ht="12.75" customHeight="1">
      <c r="C820" s="105"/>
      <c r="D820" s="105"/>
    </row>
    <row r="821" ht="12.75" customHeight="1">
      <c r="C821" s="105"/>
      <c r="D821" s="105"/>
    </row>
    <row r="822" ht="12.75" customHeight="1">
      <c r="C822" s="105"/>
      <c r="D822" s="105"/>
    </row>
    <row r="823" ht="12.75" customHeight="1">
      <c r="C823" s="105"/>
      <c r="D823" s="105"/>
    </row>
    <row r="824" ht="12.75" customHeight="1">
      <c r="C824" s="105"/>
      <c r="D824" s="105"/>
    </row>
    <row r="825" ht="12.75" customHeight="1">
      <c r="C825" s="105"/>
      <c r="D825" s="105"/>
    </row>
    <row r="826" ht="12.75" customHeight="1">
      <c r="C826" s="105"/>
      <c r="D826" s="105"/>
    </row>
    <row r="827" ht="12.75" customHeight="1">
      <c r="C827" s="105"/>
      <c r="D827" s="105"/>
    </row>
    <row r="828" ht="12.75" customHeight="1">
      <c r="C828" s="105"/>
      <c r="D828" s="105"/>
    </row>
    <row r="829" ht="12.75" customHeight="1">
      <c r="C829" s="105"/>
      <c r="D829" s="105"/>
    </row>
    <row r="830" ht="12.75" customHeight="1">
      <c r="C830" s="105"/>
      <c r="D830" s="105"/>
    </row>
    <row r="831" ht="12.75" customHeight="1">
      <c r="C831" s="105"/>
      <c r="D831" s="105"/>
    </row>
    <row r="832" ht="12.75" customHeight="1">
      <c r="C832" s="105"/>
      <c r="D832" s="105"/>
    </row>
    <row r="833" ht="12.75" customHeight="1">
      <c r="C833" s="105"/>
      <c r="D833" s="105"/>
    </row>
    <row r="834" ht="12.75" customHeight="1">
      <c r="C834" s="105"/>
      <c r="D834" s="105"/>
    </row>
    <row r="835" ht="12.75" customHeight="1">
      <c r="C835" s="105"/>
      <c r="D835" s="105"/>
    </row>
    <row r="836" ht="12.75" customHeight="1">
      <c r="C836" s="105"/>
      <c r="D836" s="105"/>
    </row>
    <row r="837" ht="12.75" customHeight="1">
      <c r="C837" s="105"/>
      <c r="D837" s="105"/>
    </row>
    <row r="838" ht="12.75" customHeight="1">
      <c r="C838" s="105"/>
      <c r="D838" s="105"/>
    </row>
    <row r="839" ht="12.75" customHeight="1">
      <c r="C839" s="105"/>
      <c r="D839" s="105"/>
    </row>
    <row r="840" ht="12.75" customHeight="1">
      <c r="C840" s="105"/>
      <c r="D840" s="105"/>
    </row>
    <row r="841" ht="12.75" customHeight="1">
      <c r="C841" s="105"/>
      <c r="D841" s="105"/>
    </row>
    <row r="842" ht="12.75" customHeight="1">
      <c r="C842" s="105"/>
      <c r="D842" s="105"/>
    </row>
    <row r="843" ht="12.75" customHeight="1">
      <c r="C843" s="105"/>
      <c r="D843" s="105"/>
    </row>
    <row r="844" ht="12.75" customHeight="1">
      <c r="C844" s="105"/>
      <c r="D844" s="105"/>
    </row>
    <row r="845" ht="12.75" customHeight="1">
      <c r="C845" s="105"/>
      <c r="D845" s="105"/>
    </row>
    <row r="846" ht="12.75" customHeight="1">
      <c r="C846" s="105"/>
      <c r="D846" s="105"/>
    </row>
    <row r="847" ht="12.75" customHeight="1">
      <c r="C847" s="105"/>
      <c r="D847" s="105"/>
    </row>
    <row r="848" ht="12.75" customHeight="1">
      <c r="C848" s="105"/>
      <c r="D848" s="105"/>
    </row>
    <row r="849" ht="12.75" customHeight="1">
      <c r="C849" s="105"/>
      <c r="D849" s="105"/>
    </row>
    <row r="850" ht="12.75" customHeight="1">
      <c r="C850" s="105"/>
      <c r="D850" s="105"/>
    </row>
    <row r="851" ht="12.75" customHeight="1">
      <c r="C851" s="105"/>
      <c r="D851" s="105"/>
    </row>
    <row r="852" ht="12.75" customHeight="1">
      <c r="C852" s="105"/>
      <c r="D852" s="105"/>
    </row>
    <row r="853" ht="12.75" customHeight="1">
      <c r="C853" s="105"/>
      <c r="D853" s="105"/>
    </row>
    <row r="854" ht="12.75" customHeight="1">
      <c r="C854" s="105"/>
      <c r="D854" s="105"/>
    </row>
    <row r="855" ht="12.75" customHeight="1">
      <c r="C855" s="105"/>
      <c r="D855" s="105"/>
    </row>
    <row r="856" ht="12.75" customHeight="1">
      <c r="C856" s="105"/>
      <c r="D856" s="105"/>
    </row>
    <row r="857" ht="12.75" customHeight="1">
      <c r="C857" s="105"/>
      <c r="D857" s="105"/>
    </row>
    <row r="858" ht="12.75" customHeight="1">
      <c r="C858" s="105"/>
      <c r="D858" s="105"/>
    </row>
    <row r="859" ht="12.75" customHeight="1">
      <c r="C859" s="105"/>
      <c r="D859" s="105"/>
    </row>
    <row r="860" ht="12.75" customHeight="1">
      <c r="C860" s="105"/>
      <c r="D860" s="105"/>
    </row>
    <row r="861" ht="12.75" customHeight="1">
      <c r="C861" s="105"/>
      <c r="D861" s="105"/>
    </row>
    <row r="862" ht="12.75" customHeight="1">
      <c r="C862" s="105"/>
      <c r="D862" s="105"/>
    </row>
    <row r="863" ht="12.75" customHeight="1">
      <c r="C863" s="105"/>
      <c r="D863" s="105"/>
    </row>
    <row r="864" ht="12.75" customHeight="1">
      <c r="C864" s="105"/>
      <c r="D864" s="105"/>
    </row>
    <row r="865" ht="12.75" customHeight="1">
      <c r="C865" s="105"/>
      <c r="D865" s="105"/>
    </row>
    <row r="866" ht="12.75" customHeight="1">
      <c r="C866" s="105"/>
      <c r="D866" s="105"/>
    </row>
    <row r="867" ht="12.75" customHeight="1">
      <c r="C867" s="105"/>
      <c r="D867" s="105"/>
    </row>
    <row r="868" ht="12.75" customHeight="1">
      <c r="C868" s="105"/>
      <c r="D868" s="105"/>
    </row>
    <row r="869" ht="12.75" customHeight="1">
      <c r="C869" s="105"/>
      <c r="D869" s="105"/>
    </row>
    <row r="870" ht="12.75" customHeight="1">
      <c r="C870" s="105"/>
      <c r="D870" s="105"/>
    </row>
    <row r="871" ht="12.75" customHeight="1">
      <c r="C871" s="105"/>
      <c r="D871" s="105"/>
    </row>
    <row r="872" ht="12.75" customHeight="1">
      <c r="C872" s="105"/>
      <c r="D872" s="105"/>
    </row>
    <row r="873" ht="12.75" customHeight="1">
      <c r="C873" s="105"/>
      <c r="D873" s="105"/>
    </row>
    <row r="874" ht="12.75" customHeight="1">
      <c r="C874" s="105"/>
      <c r="D874" s="105"/>
    </row>
    <row r="875" ht="12.75" customHeight="1">
      <c r="C875" s="105"/>
      <c r="D875" s="105"/>
    </row>
    <row r="876" ht="12.75" customHeight="1">
      <c r="C876" s="105"/>
      <c r="D876" s="105"/>
    </row>
    <row r="877" ht="12.75" customHeight="1">
      <c r="C877" s="105"/>
      <c r="D877" s="105"/>
    </row>
    <row r="878" ht="12.75" customHeight="1">
      <c r="C878" s="105"/>
      <c r="D878" s="105"/>
    </row>
    <row r="879" ht="12.75" customHeight="1">
      <c r="C879" s="105"/>
      <c r="D879" s="105"/>
    </row>
    <row r="880" ht="12.75" customHeight="1">
      <c r="C880" s="105"/>
      <c r="D880" s="105"/>
    </row>
    <row r="881" ht="12.75" customHeight="1">
      <c r="C881" s="105"/>
      <c r="D881" s="105"/>
    </row>
    <row r="882" ht="12.75" customHeight="1">
      <c r="C882" s="105"/>
      <c r="D882" s="105"/>
    </row>
    <row r="883" ht="12.75" customHeight="1">
      <c r="C883" s="105"/>
      <c r="D883" s="105"/>
    </row>
    <row r="884" ht="12.75" customHeight="1">
      <c r="C884" s="105"/>
      <c r="D884" s="105"/>
    </row>
    <row r="885" ht="12.75" customHeight="1">
      <c r="C885" s="105"/>
      <c r="D885" s="105"/>
    </row>
    <row r="886" ht="12.75" customHeight="1">
      <c r="C886" s="105"/>
      <c r="D886" s="105"/>
    </row>
    <row r="887" ht="12.75" customHeight="1">
      <c r="C887" s="105"/>
      <c r="D887" s="105"/>
    </row>
    <row r="888" ht="12.75" customHeight="1">
      <c r="C888" s="105"/>
      <c r="D888" s="105"/>
    </row>
    <row r="889" ht="12.75" customHeight="1">
      <c r="C889" s="105"/>
      <c r="D889" s="105"/>
    </row>
    <row r="890" ht="12.75" customHeight="1">
      <c r="C890" s="105"/>
      <c r="D890" s="105"/>
    </row>
    <row r="891" ht="12.75" customHeight="1">
      <c r="C891" s="105"/>
      <c r="D891" s="105"/>
    </row>
    <row r="892" ht="12.75" customHeight="1">
      <c r="C892" s="105"/>
      <c r="D892" s="105"/>
    </row>
    <row r="893" ht="12.75" customHeight="1">
      <c r="C893" s="105"/>
      <c r="D893" s="105"/>
    </row>
    <row r="894" ht="12.75" customHeight="1">
      <c r="C894" s="105"/>
      <c r="D894" s="105"/>
    </row>
    <row r="895" ht="12.75" customHeight="1">
      <c r="C895" s="105"/>
      <c r="D895" s="105"/>
    </row>
    <row r="896" ht="12.75" customHeight="1">
      <c r="C896" s="105"/>
      <c r="D896" s="105"/>
    </row>
    <row r="897" ht="12.75" customHeight="1">
      <c r="C897" s="105"/>
      <c r="D897" s="105"/>
    </row>
    <row r="898" ht="12.75" customHeight="1">
      <c r="C898" s="105"/>
      <c r="D898" s="105"/>
    </row>
    <row r="899" ht="12.75" customHeight="1">
      <c r="C899" s="105"/>
      <c r="D899" s="105"/>
    </row>
    <row r="900" ht="12.75" customHeight="1">
      <c r="C900" s="105"/>
      <c r="D900" s="105"/>
    </row>
    <row r="901" ht="12.75" customHeight="1">
      <c r="C901" s="105"/>
      <c r="D901" s="105"/>
    </row>
    <row r="902" ht="12.75" customHeight="1">
      <c r="C902" s="105"/>
      <c r="D902" s="105"/>
    </row>
    <row r="903" ht="12.75" customHeight="1">
      <c r="C903" s="105"/>
      <c r="D903" s="105"/>
    </row>
    <row r="904" ht="12.75" customHeight="1">
      <c r="C904" s="105"/>
      <c r="D904" s="105"/>
    </row>
    <row r="905" ht="12.75" customHeight="1">
      <c r="C905" s="105"/>
      <c r="D905" s="105"/>
    </row>
    <row r="906" ht="12.75" customHeight="1">
      <c r="C906" s="105"/>
      <c r="D906" s="105"/>
    </row>
    <row r="907" ht="12.75" customHeight="1">
      <c r="C907" s="105"/>
      <c r="D907" s="105"/>
    </row>
    <row r="908" ht="12.75" customHeight="1">
      <c r="C908" s="105"/>
      <c r="D908" s="105"/>
    </row>
    <row r="909" ht="12.75" customHeight="1">
      <c r="C909" s="105"/>
      <c r="D909" s="105"/>
    </row>
    <row r="910" ht="12.75" customHeight="1">
      <c r="C910" s="105"/>
      <c r="D910" s="105"/>
    </row>
    <row r="911" ht="12.75" customHeight="1">
      <c r="C911" s="105"/>
      <c r="D911" s="105"/>
    </row>
    <row r="912" ht="12.75" customHeight="1">
      <c r="C912" s="105"/>
      <c r="D912" s="105"/>
    </row>
    <row r="913" ht="12.75" customHeight="1">
      <c r="C913" s="105"/>
      <c r="D913" s="105"/>
    </row>
    <row r="914" ht="12.75" customHeight="1">
      <c r="C914" s="105"/>
      <c r="D914" s="105"/>
    </row>
    <row r="915" ht="12.75" customHeight="1">
      <c r="C915" s="105"/>
      <c r="D915" s="105"/>
    </row>
    <row r="916" ht="12.75" customHeight="1">
      <c r="C916" s="105"/>
      <c r="D916" s="105"/>
    </row>
    <row r="917" ht="12.75" customHeight="1">
      <c r="C917" s="105"/>
      <c r="D917" s="105"/>
    </row>
    <row r="918" ht="12.75" customHeight="1">
      <c r="C918" s="105"/>
      <c r="D918" s="105"/>
    </row>
    <row r="919" ht="12.75" customHeight="1">
      <c r="C919" s="105"/>
      <c r="D919" s="105"/>
    </row>
    <row r="920" ht="12.75" customHeight="1">
      <c r="C920" s="105"/>
      <c r="D920" s="105"/>
    </row>
    <row r="921" ht="12.75" customHeight="1">
      <c r="C921" s="105"/>
      <c r="D921" s="105"/>
    </row>
    <row r="922" ht="12.75" customHeight="1">
      <c r="C922" s="105"/>
      <c r="D922" s="105"/>
    </row>
    <row r="923" ht="12.75" customHeight="1">
      <c r="C923" s="105"/>
      <c r="D923" s="105"/>
    </row>
    <row r="924" ht="12.75" customHeight="1">
      <c r="C924" s="105"/>
      <c r="D924" s="105"/>
    </row>
    <row r="925" ht="12.75" customHeight="1">
      <c r="C925" s="105"/>
      <c r="D925" s="105"/>
    </row>
    <row r="926" ht="12.75" customHeight="1">
      <c r="C926" s="105"/>
      <c r="D926" s="105"/>
    </row>
    <row r="927" ht="12.75" customHeight="1">
      <c r="C927" s="105"/>
      <c r="D927" s="105"/>
    </row>
    <row r="928" ht="12.75" customHeight="1">
      <c r="C928" s="105"/>
      <c r="D928" s="105"/>
    </row>
    <row r="929" ht="12.75" customHeight="1">
      <c r="C929" s="105"/>
      <c r="D929" s="105"/>
    </row>
    <row r="930" ht="12.75" customHeight="1">
      <c r="C930" s="105"/>
      <c r="D930" s="105"/>
    </row>
    <row r="931" ht="12.75" customHeight="1">
      <c r="C931" s="105"/>
      <c r="D931" s="105"/>
    </row>
    <row r="932" ht="12.75" customHeight="1">
      <c r="C932" s="105"/>
      <c r="D932" s="105"/>
    </row>
    <row r="933" ht="12.75" customHeight="1">
      <c r="C933" s="105"/>
      <c r="D933" s="105"/>
    </row>
    <row r="934" ht="12.75" customHeight="1">
      <c r="C934" s="105"/>
      <c r="D934" s="105"/>
    </row>
    <row r="935" ht="12.75" customHeight="1">
      <c r="C935" s="105"/>
      <c r="D935" s="105"/>
    </row>
    <row r="936" ht="12.75" customHeight="1">
      <c r="C936" s="105"/>
      <c r="D936" s="105"/>
    </row>
    <row r="937" ht="12.75" customHeight="1">
      <c r="C937" s="105"/>
      <c r="D937" s="105"/>
    </row>
    <row r="938" ht="12.75" customHeight="1">
      <c r="C938" s="105"/>
      <c r="D938" s="105"/>
    </row>
    <row r="939" ht="12.75" customHeight="1">
      <c r="C939" s="105"/>
      <c r="D939" s="105"/>
    </row>
    <row r="940" ht="12.75" customHeight="1">
      <c r="C940" s="105"/>
      <c r="D940" s="105"/>
    </row>
    <row r="941" ht="12.75" customHeight="1">
      <c r="C941" s="105"/>
      <c r="D941" s="105"/>
    </row>
    <row r="942" ht="12.75" customHeight="1">
      <c r="C942" s="105"/>
      <c r="D942" s="105"/>
    </row>
    <row r="943" ht="12.75" customHeight="1">
      <c r="C943" s="105"/>
      <c r="D943" s="105"/>
    </row>
    <row r="944" ht="12.75" customHeight="1">
      <c r="C944" s="105"/>
      <c r="D944" s="105"/>
    </row>
    <row r="945" ht="12.75" customHeight="1">
      <c r="C945" s="105"/>
      <c r="D945" s="105"/>
    </row>
    <row r="946" ht="12.75" customHeight="1">
      <c r="C946" s="105"/>
      <c r="D946" s="105"/>
    </row>
    <row r="947" ht="12.75" customHeight="1">
      <c r="C947" s="105"/>
      <c r="D947" s="105"/>
    </row>
    <row r="948" ht="12.75" customHeight="1">
      <c r="C948" s="105"/>
      <c r="D948" s="105"/>
    </row>
    <row r="949" ht="12.75" customHeight="1">
      <c r="C949" s="105"/>
      <c r="D949" s="105"/>
    </row>
    <row r="950" ht="12.75" customHeight="1">
      <c r="C950" s="105"/>
      <c r="D950" s="105"/>
    </row>
    <row r="951" ht="12.75" customHeight="1">
      <c r="C951" s="105"/>
      <c r="D951" s="105"/>
    </row>
    <row r="952" ht="12.75" customHeight="1">
      <c r="C952" s="105"/>
      <c r="D952" s="105"/>
    </row>
    <row r="953" ht="12.75" customHeight="1">
      <c r="C953" s="105"/>
      <c r="D953" s="105"/>
    </row>
    <row r="954" ht="12.75" customHeight="1">
      <c r="C954" s="105"/>
      <c r="D954" s="105"/>
    </row>
    <row r="955" ht="12.75" customHeight="1">
      <c r="C955" s="105"/>
      <c r="D955" s="105"/>
    </row>
  </sheetData>
  <autoFilter ref="$C$6:$C$73"/>
  <mergeCells count="135">
    <mergeCell ref="S94:T94"/>
    <mergeCell ref="S95:T95"/>
    <mergeCell ref="S96:T96"/>
    <mergeCell ref="S97:T97"/>
    <mergeCell ref="S98:T98"/>
    <mergeCell ref="S99:T99"/>
    <mergeCell ref="S101:T101"/>
    <mergeCell ref="S102:T102"/>
    <mergeCell ref="S103:T103"/>
    <mergeCell ref="S104:T104"/>
    <mergeCell ref="S105:T105"/>
    <mergeCell ref="S106:T106"/>
    <mergeCell ref="S108:T108"/>
    <mergeCell ref="S109:T109"/>
    <mergeCell ref="S110:T110"/>
    <mergeCell ref="S111:T111"/>
    <mergeCell ref="S112:T112"/>
    <mergeCell ref="S113:T113"/>
    <mergeCell ref="S114:T114"/>
    <mergeCell ref="S116:T116"/>
    <mergeCell ref="S117:T117"/>
    <mergeCell ref="S118:T118"/>
    <mergeCell ref="S119:T119"/>
    <mergeCell ref="S120:T120"/>
    <mergeCell ref="S121:T121"/>
    <mergeCell ref="S123:T123"/>
    <mergeCell ref="S124:T124"/>
    <mergeCell ref="S125:T125"/>
    <mergeCell ref="S126:T126"/>
    <mergeCell ref="S127:T127"/>
    <mergeCell ref="S128:T128"/>
    <mergeCell ref="S129:T129"/>
    <mergeCell ref="S131:T131"/>
    <mergeCell ref="S132:T132"/>
    <mergeCell ref="S133:T133"/>
    <mergeCell ref="S142:T142"/>
    <mergeCell ref="S143:T143"/>
    <mergeCell ref="S144:T144"/>
    <mergeCell ref="S145:T145"/>
    <mergeCell ref="S146:T146"/>
    <mergeCell ref="S134:T134"/>
    <mergeCell ref="S135:T135"/>
    <mergeCell ref="S136:T136"/>
    <mergeCell ref="S137:T137"/>
    <mergeCell ref="S139:T139"/>
    <mergeCell ref="S140:T140"/>
    <mergeCell ref="S141:T141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43:V143"/>
    <mergeCell ref="U144:V144"/>
    <mergeCell ref="U145:V145"/>
    <mergeCell ref="U146:V146"/>
    <mergeCell ref="U136:V136"/>
    <mergeCell ref="U137:V137"/>
    <mergeCell ref="U138:V138"/>
    <mergeCell ref="U139:V139"/>
    <mergeCell ref="U140:V140"/>
    <mergeCell ref="U141:V141"/>
    <mergeCell ref="U142:V142"/>
    <mergeCell ref="C1:E1"/>
    <mergeCell ref="S76:T76"/>
    <mergeCell ref="U76:V76"/>
    <mergeCell ref="S77:T77"/>
    <mergeCell ref="U77:V77"/>
    <mergeCell ref="S78:T78"/>
    <mergeCell ref="U78:V78"/>
    <mergeCell ref="S79:T79"/>
    <mergeCell ref="U79:V79"/>
    <mergeCell ref="U80:V80"/>
    <mergeCell ref="S81:T81"/>
    <mergeCell ref="U81:V81"/>
    <mergeCell ref="S82:T82"/>
    <mergeCell ref="U82:V82"/>
    <mergeCell ref="S83:T83"/>
    <mergeCell ref="U83:V83"/>
    <mergeCell ref="S84:T84"/>
    <mergeCell ref="U84:V84"/>
    <mergeCell ref="S85:T85"/>
    <mergeCell ref="U85:V85"/>
    <mergeCell ref="U86:V86"/>
    <mergeCell ref="S86:T86"/>
    <mergeCell ref="S87:T87"/>
    <mergeCell ref="S88:T88"/>
    <mergeCell ref="S89:T89"/>
    <mergeCell ref="S90:T90"/>
    <mergeCell ref="S91:T91"/>
    <mergeCell ref="S93:T93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4"/>
    </row>
    <row r="2" ht="12.75" customHeight="1">
      <c r="I2" s="105"/>
    </row>
    <row r="3" ht="12.75" customHeight="1">
      <c r="I3" s="105"/>
    </row>
    <row r="4" ht="12.75" customHeight="1">
      <c r="I4" s="105"/>
    </row>
    <row r="5" ht="12.75" customHeight="1">
      <c r="I5" s="105"/>
    </row>
    <row r="6" ht="14.25" customHeight="1">
      <c r="I6" s="105"/>
    </row>
    <row r="7" ht="25.5" customHeight="1">
      <c r="I7" s="105"/>
    </row>
    <row r="8" ht="4.5" customHeight="1">
      <c r="I8" s="105"/>
    </row>
    <row r="9" ht="12.75" customHeight="1">
      <c r="I9" s="105"/>
    </row>
    <row r="10" ht="12.75" customHeight="1">
      <c r="I10" s="105"/>
    </row>
    <row r="11" ht="12.75" customHeight="1">
      <c r="I11" s="105"/>
    </row>
    <row r="12" ht="12.75" customHeight="1">
      <c r="I12" s="105"/>
    </row>
    <row r="13" ht="12.75" customHeight="1">
      <c r="I13" s="105"/>
    </row>
    <row r="14" ht="12.75" customHeight="1">
      <c r="I14" s="105"/>
    </row>
    <row r="15" ht="12.75" customHeight="1">
      <c r="I15" s="105"/>
    </row>
    <row r="16" ht="12.75" customHeight="1">
      <c r="I16" s="105"/>
    </row>
    <row r="17" ht="12.75" customHeight="1">
      <c r="I17" s="105"/>
    </row>
    <row r="18" ht="12.75" customHeight="1">
      <c r="I18" s="105"/>
    </row>
    <row r="19" ht="12.75" customHeight="1">
      <c r="I19" s="105"/>
    </row>
    <row r="20" ht="12.75" customHeight="1">
      <c r="I20" s="105"/>
    </row>
    <row r="21" ht="12.75" customHeight="1">
      <c r="I21" s="105"/>
    </row>
    <row r="22" ht="12.75" customHeight="1">
      <c r="I22" s="105"/>
    </row>
    <row r="23" ht="12.75" customHeight="1">
      <c r="I23" s="105"/>
    </row>
    <row r="24" ht="12.75" customHeight="1">
      <c r="I24" s="105"/>
    </row>
    <row r="25" ht="12.75" customHeight="1">
      <c r="I25" s="105"/>
    </row>
    <row r="26" ht="12.75" customHeight="1">
      <c r="I26" s="105"/>
    </row>
    <row r="27" ht="12.75" customHeight="1">
      <c r="I27" s="105"/>
    </row>
    <row r="28" ht="12.75" customHeight="1">
      <c r="I28" s="105"/>
    </row>
    <row r="29" ht="12.75" customHeight="1">
      <c r="I29" s="105"/>
    </row>
    <row r="30" ht="12.75" customHeight="1">
      <c r="I30" s="105"/>
    </row>
    <row r="31" ht="12.75" customHeight="1">
      <c r="I31" s="105"/>
    </row>
    <row r="32" ht="12.75" customHeight="1">
      <c r="I32" s="105"/>
    </row>
    <row r="33" ht="12.75" customHeight="1">
      <c r="I33" s="105"/>
    </row>
    <row r="34" ht="12.75" customHeight="1">
      <c r="I34" s="105"/>
    </row>
    <row r="35" ht="12.75" customHeight="1">
      <c r="I35" s="105"/>
    </row>
    <row r="36" ht="12.75" customHeight="1">
      <c r="I36" s="105"/>
    </row>
    <row r="37" ht="12.75" customHeight="1">
      <c r="I37" s="105"/>
    </row>
    <row r="38" ht="12.75" customHeight="1">
      <c r="I38" s="105"/>
    </row>
    <row r="39" ht="12.75" customHeight="1">
      <c r="I39" s="105"/>
    </row>
    <row r="40" ht="12.75" customHeight="1">
      <c r="I40" s="105"/>
    </row>
    <row r="41" ht="12.75" customHeight="1">
      <c r="I41" s="105"/>
    </row>
    <row r="42" ht="12.75" customHeight="1">
      <c r="I42" s="105"/>
    </row>
    <row r="43" ht="12.75" customHeight="1">
      <c r="I43" s="105"/>
    </row>
    <row r="44" ht="12.75" customHeight="1">
      <c r="I44" s="105"/>
    </row>
    <row r="45" ht="12.75" customHeight="1">
      <c r="I45" s="105"/>
    </row>
    <row r="46" ht="12.75" customHeight="1">
      <c r="I46" s="105"/>
    </row>
    <row r="47" ht="12.75" customHeight="1">
      <c r="I47" s="105"/>
    </row>
    <row r="48" ht="12.75" customHeight="1">
      <c r="I48" s="105"/>
    </row>
    <row r="49" ht="12.75" customHeight="1">
      <c r="I49" s="105"/>
    </row>
    <row r="50" ht="12.75" customHeight="1">
      <c r="I50" s="105"/>
    </row>
    <row r="51" ht="12.75" customHeight="1">
      <c r="I51" s="105"/>
    </row>
    <row r="52" ht="12.75" customHeight="1">
      <c r="I52" s="105"/>
    </row>
    <row r="53" ht="12.75" customHeight="1">
      <c r="I53" s="105"/>
    </row>
    <row r="54" ht="12.75" customHeight="1">
      <c r="I54" s="105"/>
    </row>
    <row r="55" ht="12.75" customHeight="1">
      <c r="I55" s="105"/>
    </row>
    <row r="56" ht="12.75" customHeight="1">
      <c r="I56" s="105"/>
    </row>
    <row r="57" ht="12.75" customHeight="1">
      <c r="I57" s="105"/>
    </row>
    <row r="58" ht="12.75" customHeight="1">
      <c r="I58" s="105"/>
    </row>
    <row r="59" ht="12.75" customHeight="1">
      <c r="I59" s="105"/>
    </row>
    <row r="60" ht="12.75" customHeight="1">
      <c r="I60" s="105"/>
    </row>
    <row r="61" ht="12.75" customHeight="1">
      <c r="I61" s="105"/>
    </row>
    <row r="62" ht="12.75" customHeight="1">
      <c r="I62" s="105"/>
    </row>
    <row r="63" ht="12.75" customHeight="1">
      <c r="I63" s="105"/>
    </row>
    <row r="64" ht="12.75" customHeight="1">
      <c r="I64" s="105"/>
    </row>
    <row r="65" ht="12.75" customHeight="1">
      <c r="I65" s="105"/>
    </row>
    <row r="66" ht="12.75" customHeight="1">
      <c r="I66" s="105"/>
    </row>
    <row r="67" ht="12.75" customHeight="1">
      <c r="I67" s="105"/>
    </row>
    <row r="68" ht="12.75" customHeight="1">
      <c r="I68" s="105"/>
    </row>
    <row r="69" ht="12.75" customHeight="1">
      <c r="I69" s="105"/>
    </row>
    <row r="70" ht="12.75" customHeight="1">
      <c r="I70" s="105"/>
    </row>
    <row r="71" ht="12.75" customHeight="1">
      <c r="I71" s="105"/>
    </row>
    <row r="72" ht="12.75" customHeight="1">
      <c r="I72" s="105"/>
    </row>
    <row r="73" ht="12.75" customHeight="1">
      <c r="I73" s="105"/>
    </row>
    <row r="74" ht="12.75" customHeight="1">
      <c r="I74" s="105"/>
    </row>
    <row r="75" ht="12.75" customHeight="1">
      <c r="I75" s="105"/>
    </row>
    <row r="76" ht="12.75" customHeight="1">
      <c r="I76" s="105"/>
    </row>
    <row r="77" ht="12.75" customHeight="1">
      <c r="I77" s="105"/>
    </row>
    <row r="78" ht="12.75" customHeight="1">
      <c r="I78" s="105"/>
    </row>
    <row r="79" ht="12.75" customHeight="1">
      <c r="I79" s="105"/>
    </row>
    <row r="80" ht="12.75" customHeight="1">
      <c r="I80" s="105"/>
    </row>
    <row r="81" ht="12.75" customHeight="1">
      <c r="I81" s="105"/>
    </row>
    <row r="82" ht="12.75" customHeight="1">
      <c r="I82" s="105"/>
    </row>
    <row r="83" ht="12.75" customHeight="1">
      <c r="I83" s="105"/>
    </row>
    <row r="84" ht="12.75" customHeight="1">
      <c r="I84" s="105"/>
    </row>
    <row r="85" ht="12.75" customHeight="1">
      <c r="I85" s="105"/>
    </row>
    <row r="86" ht="12.75" customHeight="1">
      <c r="I86" s="105"/>
    </row>
    <row r="87" ht="12.75" customHeight="1">
      <c r="I87" s="105"/>
    </row>
    <row r="88" ht="12.75" customHeight="1">
      <c r="I88" s="105"/>
    </row>
    <row r="89" ht="12.75" customHeight="1">
      <c r="I89" s="105"/>
    </row>
    <row r="90" ht="12.75" customHeight="1">
      <c r="I90" s="105"/>
    </row>
    <row r="91" ht="12.75" customHeight="1">
      <c r="I91" s="105"/>
    </row>
    <row r="92" ht="12.75" customHeight="1">
      <c r="I92" s="105"/>
    </row>
    <row r="93" ht="12.75" customHeight="1">
      <c r="I93" s="105"/>
    </row>
    <row r="94" ht="12.75" customHeight="1">
      <c r="I94" s="105"/>
    </row>
    <row r="95" ht="12.75" customHeight="1">
      <c r="I95" s="105"/>
    </row>
    <row r="96" ht="12.75" customHeight="1">
      <c r="I96" s="105"/>
    </row>
    <row r="97" ht="12.75" customHeight="1">
      <c r="I97" s="105"/>
    </row>
    <row r="98" ht="12.75" customHeight="1">
      <c r="I98" s="105"/>
    </row>
    <row r="99" ht="12.75" customHeight="1">
      <c r="I99" s="105"/>
    </row>
    <row r="100" ht="12.75" customHeight="1">
      <c r="I100" s="105"/>
    </row>
    <row r="101" ht="12.75" customHeight="1">
      <c r="I101" s="105"/>
    </row>
    <row r="102" ht="12.75" customHeight="1">
      <c r="I102" s="105"/>
    </row>
    <row r="103" ht="12.75" customHeight="1">
      <c r="I103" s="105"/>
    </row>
    <row r="104" ht="12.75" customHeight="1">
      <c r="I104" s="105"/>
    </row>
    <row r="105" ht="12.75" customHeight="1">
      <c r="I105" s="105"/>
    </row>
    <row r="106" ht="12.75" customHeight="1">
      <c r="I106" s="105"/>
    </row>
    <row r="107" ht="12.75" customHeight="1">
      <c r="I107" s="105"/>
    </row>
    <row r="108" ht="12.75" customHeight="1">
      <c r="I108" s="105"/>
    </row>
    <row r="109" ht="12.75" customHeight="1">
      <c r="I109" s="105"/>
    </row>
    <row r="110" ht="12.75" customHeight="1">
      <c r="I110" s="105"/>
    </row>
    <row r="111" ht="12.75" customHeight="1">
      <c r="I111" s="105"/>
    </row>
    <row r="112" ht="12.75" customHeight="1">
      <c r="I112" s="105"/>
    </row>
    <row r="113" ht="12.75" customHeight="1">
      <c r="I113" s="105"/>
    </row>
    <row r="114" ht="12.75" customHeight="1">
      <c r="I114" s="105"/>
    </row>
    <row r="115" ht="12.75" customHeight="1">
      <c r="I115" s="105"/>
    </row>
    <row r="116" ht="12.75" customHeight="1">
      <c r="I116" s="105"/>
    </row>
    <row r="117" ht="12.75" customHeight="1">
      <c r="I117" s="105"/>
    </row>
    <row r="118" ht="12.75" customHeight="1">
      <c r="I118" s="105"/>
    </row>
    <row r="119" ht="12.75" customHeight="1">
      <c r="I119" s="105"/>
    </row>
    <row r="120" ht="12.75" customHeight="1">
      <c r="I120" s="105"/>
    </row>
    <row r="121" ht="12.75" customHeight="1">
      <c r="I121" s="105"/>
    </row>
    <row r="122" ht="12.75" customHeight="1">
      <c r="I122" s="105"/>
    </row>
    <row r="123" ht="12.75" customHeight="1">
      <c r="I123" s="105"/>
    </row>
    <row r="124" ht="12.75" customHeight="1">
      <c r="I124" s="105"/>
    </row>
    <row r="125" ht="12.75" customHeight="1">
      <c r="I125" s="105"/>
    </row>
    <row r="126" ht="12.75" customHeight="1">
      <c r="I126" s="105"/>
    </row>
    <row r="127" ht="12.75" customHeight="1">
      <c r="I127" s="105"/>
    </row>
    <row r="128" ht="12.75" customHeight="1">
      <c r="I128" s="105"/>
    </row>
    <row r="129" ht="12.75" customHeight="1">
      <c r="I129" s="105"/>
    </row>
    <row r="130" ht="12.75" customHeight="1">
      <c r="I130" s="105"/>
    </row>
    <row r="131" ht="12.75" customHeight="1">
      <c r="I131" s="105"/>
    </row>
    <row r="132" ht="12.75" customHeight="1">
      <c r="I132" s="105"/>
    </row>
    <row r="133" ht="12.75" customHeight="1">
      <c r="I133" s="105"/>
    </row>
    <row r="134" ht="12.75" customHeight="1">
      <c r="I134" s="105"/>
    </row>
    <row r="135" ht="12.75" customHeight="1">
      <c r="I135" s="105"/>
    </row>
    <row r="136" ht="12.75" customHeight="1">
      <c r="I136" s="105"/>
    </row>
    <row r="137" ht="12.75" customHeight="1">
      <c r="I137" s="105"/>
    </row>
    <row r="138" ht="12.75" customHeight="1">
      <c r="I138" s="105"/>
    </row>
    <row r="139" ht="12.75" customHeight="1">
      <c r="I139" s="105"/>
    </row>
    <row r="140" ht="12.75" customHeight="1">
      <c r="I140" s="105"/>
    </row>
    <row r="141" ht="12.75" customHeight="1">
      <c r="I141" s="105"/>
    </row>
    <row r="142" ht="12.75" customHeight="1">
      <c r="I142" s="105"/>
    </row>
    <row r="143" ht="12.75" customHeight="1">
      <c r="I143" s="105"/>
    </row>
    <row r="144" ht="12.75" customHeight="1">
      <c r="I144" s="105"/>
    </row>
    <row r="145" ht="12.75" customHeight="1">
      <c r="I145" s="105"/>
    </row>
    <row r="146" ht="12.75" customHeight="1">
      <c r="I146" s="105"/>
    </row>
    <row r="147" ht="12.75" customHeight="1">
      <c r="I147" s="105"/>
    </row>
    <row r="148" ht="12.75" customHeight="1">
      <c r="I148" s="105"/>
    </row>
    <row r="149" ht="12.75" customHeight="1">
      <c r="I149" s="105"/>
    </row>
    <row r="150" ht="12.75" customHeight="1">
      <c r="I150" s="105"/>
    </row>
    <row r="151" ht="12.75" customHeight="1">
      <c r="I151" s="105"/>
    </row>
    <row r="152" ht="12.75" customHeight="1">
      <c r="I152" s="105"/>
    </row>
    <row r="153" ht="12.75" customHeight="1">
      <c r="I153" s="105"/>
    </row>
    <row r="154" ht="12.75" customHeight="1">
      <c r="I154" s="105"/>
    </row>
    <row r="155" ht="12.75" customHeight="1">
      <c r="I155" s="105"/>
    </row>
    <row r="156" ht="12.75" customHeight="1">
      <c r="I156" s="105"/>
    </row>
    <row r="157" ht="12.75" customHeight="1">
      <c r="I157" s="105"/>
    </row>
    <row r="158" ht="12.75" customHeight="1">
      <c r="I158" s="105"/>
    </row>
    <row r="159" ht="12.75" customHeight="1">
      <c r="I159" s="105"/>
    </row>
    <row r="160" ht="12.75" customHeight="1">
      <c r="I160" s="105"/>
    </row>
    <row r="161" ht="12.75" customHeight="1">
      <c r="I161" s="105"/>
    </row>
    <row r="162" ht="12.75" customHeight="1">
      <c r="I162" s="105"/>
    </row>
    <row r="163" ht="12.75" customHeight="1">
      <c r="I163" s="105"/>
    </row>
    <row r="164" ht="12.75" customHeight="1">
      <c r="I164" s="105"/>
    </row>
    <row r="165" ht="12.75" customHeight="1">
      <c r="I165" s="105"/>
    </row>
    <row r="166" ht="12.75" customHeight="1">
      <c r="I166" s="105"/>
    </row>
    <row r="167" ht="12.75" customHeight="1">
      <c r="I167" s="105"/>
    </row>
    <row r="168" ht="12.75" customHeight="1">
      <c r="I168" s="105"/>
    </row>
    <row r="169" ht="12.75" customHeight="1">
      <c r="I169" s="105"/>
    </row>
    <row r="170" ht="12.75" customHeight="1">
      <c r="I170" s="105"/>
    </row>
    <row r="171" ht="12.75" customHeight="1">
      <c r="I171" s="105"/>
    </row>
    <row r="172" ht="12.75" customHeight="1">
      <c r="I172" s="105"/>
    </row>
    <row r="173" ht="12.75" customHeight="1">
      <c r="I173" s="105"/>
    </row>
    <row r="174" ht="12.75" customHeight="1">
      <c r="I174" s="105"/>
    </row>
    <row r="175" ht="12.75" customHeight="1">
      <c r="I175" s="105"/>
    </row>
    <row r="176" ht="12.75" customHeight="1">
      <c r="I176" s="105"/>
    </row>
    <row r="177" ht="12.75" customHeight="1">
      <c r="I177" s="105"/>
    </row>
    <row r="178" ht="12.75" customHeight="1">
      <c r="I178" s="105"/>
    </row>
    <row r="179" ht="12.75" customHeight="1">
      <c r="I179" s="105"/>
    </row>
    <row r="180" ht="12.75" customHeight="1">
      <c r="I180" s="105"/>
    </row>
    <row r="181" ht="12.75" customHeight="1">
      <c r="I181" s="105"/>
    </row>
    <row r="182" ht="12.75" customHeight="1">
      <c r="I182" s="105"/>
    </row>
    <row r="183" ht="12.75" customHeight="1">
      <c r="I183" s="105"/>
    </row>
    <row r="184" ht="12.75" customHeight="1">
      <c r="I184" s="105"/>
    </row>
    <row r="185" ht="12.75" customHeight="1">
      <c r="I185" s="105"/>
    </row>
    <row r="186" ht="12.75" customHeight="1">
      <c r="I186" s="105"/>
    </row>
    <row r="187" ht="12.75" customHeight="1">
      <c r="I187" s="105"/>
    </row>
    <row r="188" ht="12.75" customHeight="1">
      <c r="I188" s="105"/>
    </row>
    <row r="189" ht="12.75" customHeight="1">
      <c r="I189" s="105"/>
    </row>
    <row r="190" ht="12.75" customHeight="1">
      <c r="I190" s="105"/>
    </row>
    <row r="191" ht="12.75" customHeight="1">
      <c r="I191" s="105"/>
    </row>
    <row r="192" ht="12.75" customHeight="1">
      <c r="I192" s="105"/>
    </row>
    <row r="193" ht="12.75" customHeight="1">
      <c r="I193" s="105"/>
    </row>
    <row r="194" ht="12.75" customHeight="1">
      <c r="I194" s="105"/>
    </row>
    <row r="195" ht="12.75" customHeight="1">
      <c r="I195" s="105"/>
    </row>
    <row r="196" ht="12.75" customHeight="1">
      <c r="I196" s="105"/>
    </row>
    <row r="197" ht="12.75" customHeight="1">
      <c r="I197" s="105"/>
    </row>
    <row r="198" ht="12.75" customHeight="1">
      <c r="I198" s="105"/>
    </row>
    <row r="199" ht="12.75" customHeight="1">
      <c r="I199" s="105"/>
    </row>
    <row r="200" ht="12.75" customHeight="1">
      <c r="I200" s="105"/>
    </row>
    <row r="201" ht="12.75" customHeight="1">
      <c r="I201" s="105"/>
    </row>
    <row r="202" ht="12.75" customHeight="1">
      <c r="I202" s="105"/>
    </row>
    <row r="203" ht="12.75" customHeight="1">
      <c r="I203" s="105"/>
    </row>
    <row r="204" ht="12.75" customHeight="1">
      <c r="I204" s="105"/>
    </row>
    <row r="205" ht="12.75" customHeight="1">
      <c r="I205" s="105"/>
    </row>
    <row r="206" ht="12.75" customHeight="1">
      <c r="I206" s="105"/>
    </row>
    <row r="207" ht="12.75" customHeight="1">
      <c r="I207" s="105"/>
    </row>
    <row r="208" ht="12.75" customHeight="1">
      <c r="I208" s="105"/>
    </row>
    <row r="209" ht="12.75" customHeight="1">
      <c r="I209" s="105"/>
    </row>
    <row r="210" ht="12.75" customHeight="1">
      <c r="I210" s="105"/>
    </row>
    <row r="211" ht="12.75" customHeight="1">
      <c r="I211" s="105"/>
    </row>
    <row r="212" ht="12.75" customHeight="1">
      <c r="I212" s="105"/>
    </row>
    <row r="213" ht="12.75" customHeight="1">
      <c r="I213" s="105"/>
    </row>
    <row r="214" ht="12.75" customHeight="1">
      <c r="I214" s="105"/>
    </row>
    <row r="215" ht="12.75" customHeight="1">
      <c r="I215" s="105"/>
    </row>
    <row r="216" ht="12.75" customHeight="1">
      <c r="I216" s="105"/>
    </row>
    <row r="217" ht="12.75" customHeight="1">
      <c r="I217" s="105"/>
    </row>
    <row r="218" ht="12.75" customHeight="1">
      <c r="I218" s="105"/>
    </row>
    <row r="219" ht="12.75" customHeight="1">
      <c r="I219" s="105"/>
    </row>
    <row r="220" ht="12.75" customHeight="1">
      <c r="I220" s="105"/>
    </row>
    <row r="221" ht="12.75" customHeight="1">
      <c r="I221" s="105"/>
    </row>
    <row r="222" ht="12.75" customHeight="1">
      <c r="I222" s="105"/>
    </row>
    <row r="223" ht="12.75" customHeight="1">
      <c r="I223" s="105"/>
    </row>
    <row r="224" ht="12.75" customHeight="1">
      <c r="I224" s="105"/>
    </row>
    <row r="225" ht="12.75" customHeight="1">
      <c r="I225" s="105"/>
    </row>
    <row r="226" ht="12.75" customHeight="1">
      <c r="I226" s="105"/>
    </row>
    <row r="227" ht="12.75" customHeight="1">
      <c r="I227" s="105"/>
    </row>
    <row r="228" ht="12.75" customHeight="1">
      <c r="I228" s="105"/>
    </row>
    <row r="229" ht="12.75" customHeight="1">
      <c r="I229" s="105"/>
    </row>
    <row r="230" ht="12.75" customHeight="1">
      <c r="I230" s="105"/>
    </row>
    <row r="231" ht="12.75" customHeight="1">
      <c r="I231" s="105"/>
    </row>
    <row r="232" ht="12.75" customHeight="1">
      <c r="I232" s="105"/>
    </row>
    <row r="233" ht="12.75" customHeight="1">
      <c r="I233" s="105"/>
    </row>
    <row r="234" ht="12.75" customHeight="1">
      <c r="I234" s="105"/>
    </row>
    <row r="235" ht="12.75" customHeight="1">
      <c r="I235" s="105"/>
    </row>
    <row r="236" ht="12.75" customHeight="1">
      <c r="I236" s="105"/>
    </row>
    <row r="237" ht="12.75" customHeight="1">
      <c r="I237" s="105"/>
    </row>
    <row r="238" ht="12.75" customHeight="1">
      <c r="I238" s="105"/>
    </row>
    <row r="239" ht="12.75" customHeight="1">
      <c r="I239" s="105"/>
    </row>
    <row r="240" ht="12.75" customHeight="1">
      <c r="I240" s="105"/>
    </row>
    <row r="241" ht="12.75" customHeight="1">
      <c r="I241" s="105"/>
    </row>
    <row r="242" ht="12.75" customHeight="1">
      <c r="I242" s="105"/>
    </row>
    <row r="243" ht="12.75" customHeight="1">
      <c r="I243" s="105"/>
    </row>
    <row r="244" ht="12.75" customHeight="1">
      <c r="I244" s="105"/>
    </row>
    <row r="245" ht="12.75" customHeight="1">
      <c r="I245" s="105"/>
    </row>
    <row r="246" ht="12.75" customHeight="1">
      <c r="I246" s="105"/>
    </row>
    <row r="247" ht="12.75" customHeight="1">
      <c r="I247" s="105"/>
    </row>
    <row r="248" ht="12.75" customHeight="1">
      <c r="I248" s="105"/>
    </row>
    <row r="249" ht="12.75" customHeight="1">
      <c r="I249" s="105"/>
    </row>
    <row r="250" ht="12.75" customHeight="1">
      <c r="I250" s="105"/>
    </row>
    <row r="251" ht="12.75" customHeight="1">
      <c r="I251" s="105"/>
    </row>
    <row r="252" ht="12.75" customHeight="1">
      <c r="I252" s="105"/>
    </row>
    <row r="253" ht="12.75" customHeight="1">
      <c r="I253" s="105"/>
    </row>
    <row r="254" ht="12.75" customHeight="1">
      <c r="I254" s="105"/>
    </row>
    <row r="255" ht="12.75" customHeight="1">
      <c r="I255" s="105"/>
    </row>
    <row r="256" ht="12.75" customHeight="1">
      <c r="I256" s="105"/>
    </row>
    <row r="257" ht="12.75" customHeight="1">
      <c r="I257" s="105"/>
    </row>
    <row r="258" ht="12.75" customHeight="1">
      <c r="I258" s="105"/>
    </row>
    <row r="259" ht="12.75" customHeight="1">
      <c r="I259" s="105"/>
    </row>
    <row r="260" ht="12.75" customHeight="1">
      <c r="I260" s="105"/>
    </row>
    <row r="261" ht="12.75" customHeight="1">
      <c r="I261" s="105"/>
    </row>
    <row r="262" ht="12.75" customHeight="1">
      <c r="I262" s="105"/>
    </row>
    <row r="263" ht="12.75" customHeight="1">
      <c r="I263" s="105"/>
    </row>
    <row r="264" ht="12.75" customHeight="1">
      <c r="I264" s="105"/>
    </row>
    <row r="265" ht="12.75" customHeight="1">
      <c r="I265" s="105"/>
    </row>
    <row r="266" ht="12.75" customHeight="1">
      <c r="I266" s="105"/>
    </row>
    <row r="267" ht="12.75" customHeight="1">
      <c r="I267" s="105"/>
    </row>
    <row r="268" ht="12.75" customHeight="1">
      <c r="I268" s="105"/>
    </row>
    <row r="269" ht="12.75" customHeight="1">
      <c r="I269" s="105"/>
    </row>
    <row r="270" ht="12.75" customHeight="1">
      <c r="I270" s="105"/>
    </row>
    <row r="271" ht="12.75" customHeight="1">
      <c r="I271" s="105"/>
    </row>
    <row r="272" ht="12.75" customHeight="1">
      <c r="I272" s="105"/>
    </row>
    <row r="273" ht="12.75" customHeight="1">
      <c r="I273" s="105"/>
    </row>
    <row r="274" ht="12.75" customHeight="1">
      <c r="I274" s="105"/>
    </row>
    <row r="275" ht="12.75" customHeight="1">
      <c r="I275" s="105"/>
    </row>
    <row r="276" ht="12.75" customHeight="1">
      <c r="I276" s="105"/>
    </row>
    <row r="277" ht="12.75" customHeight="1">
      <c r="I277" s="105"/>
    </row>
    <row r="278" ht="12.75" customHeight="1">
      <c r="I278" s="105"/>
    </row>
    <row r="279" ht="12.75" customHeight="1">
      <c r="I279" s="105"/>
    </row>
    <row r="280" ht="12.75" customHeight="1">
      <c r="I280" s="105"/>
    </row>
    <row r="281" ht="12.75" customHeight="1">
      <c r="I281" s="105"/>
    </row>
    <row r="282" ht="12.75" customHeight="1">
      <c r="I282" s="105"/>
    </row>
    <row r="283" ht="12.75" customHeight="1">
      <c r="I283" s="105"/>
    </row>
    <row r="284" ht="12.75" customHeight="1">
      <c r="I284" s="105"/>
    </row>
    <row r="285" ht="12.75" customHeight="1">
      <c r="I285" s="105"/>
    </row>
    <row r="286" ht="12.75" customHeight="1">
      <c r="I286" s="105"/>
    </row>
    <row r="287" ht="12.75" customHeight="1">
      <c r="I287" s="105"/>
    </row>
    <row r="288" ht="12.75" customHeight="1">
      <c r="I288" s="105"/>
    </row>
    <row r="289" ht="12.75" customHeight="1">
      <c r="I289" s="105"/>
    </row>
    <row r="290" ht="12.75" customHeight="1">
      <c r="I290" s="105"/>
    </row>
    <row r="291" ht="12.75" customHeight="1">
      <c r="I291" s="105"/>
    </row>
    <row r="292" ht="12.75" customHeight="1">
      <c r="I292" s="105"/>
    </row>
    <row r="293" ht="12.75" customHeight="1">
      <c r="I293" s="105"/>
    </row>
    <row r="294" ht="12.75" customHeight="1">
      <c r="I294" s="105"/>
    </row>
    <row r="295" ht="12.75" customHeight="1">
      <c r="I295" s="105"/>
    </row>
    <row r="296" ht="12.75" customHeight="1">
      <c r="I296" s="105"/>
    </row>
    <row r="297" ht="12.75" customHeight="1">
      <c r="I297" s="105"/>
    </row>
    <row r="298" ht="12.75" customHeight="1">
      <c r="I298" s="105"/>
    </row>
    <row r="299" ht="12.75" customHeight="1">
      <c r="I299" s="105"/>
    </row>
    <row r="300" ht="12.75" customHeight="1">
      <c r="I300" s="105"/>
    </row>
    <row r="301" ht="12.75" customHeight="1">
      <c r="I301" s="105"/>
    </row>
    <row r="302" ht="12.75" customHeight="1">
      <c r="I302" s="105"/>
    </row>
    <row r="303" ht="12.75" customHeight="1">
      <c r="I303" s="105"/>
    </row>
    <row r="304" ht="12.75" customHeight="1">
      <c r="I304" s="105"/>
    </row>
    <row r="305" ht="12.75" customHeight="1">
      <c r="I305" s="105"/>
    </row>
    <row r="306" ht="12.75" customHeight="1">
      <c r="I306" s="105"/>
    </row>
    <row r="307" ht="12.75" customHeight="1">
      <c r="I307" s="105"/>
    </row>
    <row r="308" ht="12.75" customHeight="1">
      <c r="I308" s="105"/>
    </row>
    <row r="309" ht="12.75" customHeight="1">
      <c r="I309" s="105"/>
    </row>
    <row r="310" ht="12.75" customHeight="1">
      <c r="I310" s="105"/>
    </row>
    <row r="311" ht="12.75" customHeight="1">
      <c r="I311" s="105"/>
    </row>
    <row r="312" ht="12.75" customHeight="1">
      <c r="I312" s="105"/>
    </row>
    <row r="313" ht="12.75" customHeight="1">
      <c r="I313" s="105"/>
    </row>
    <row r="314" ht="12.75" customHeight="1">
      <c r="I314" s="105"/>
    </row>
    <row r="315" ht="12.75" customHeight="1">
      <c r="I315" s="105"/>
    </row>
    <row r="316" ht="12.75" customHeight="1">
      <c r="I316" s="105"/>
    </row>
    <row r="317" ht="12.75" customHeight="1">
      <c r="I317" s="105"/>
    </row>
    <row r="318" ht="12.75" customHeight="1">
      <c r="I318" s="105"/>
    </row>
    <row r="319" ht="12.75" customHeight="1">
      <c r="I319" s="105"/>
    </row>
    <row r="320" ht="12.75" customHeight="1">
      <c r="I320" s="105"/>
    </row>
    <row r="321" ht="12.75" customHeight="1">
      <c r="I321" s="105"/>
    </row>
    <row r="322" ht="12.75" customHeight="1">
      <c r="I322" s="105"/>
    </row>
    <row r="323" ht="12.75" customHeight="1">
      <c r="I323" s="105"/>
    </row>
    <row r="324" ht="12.75" customHeight="1">
      <c r="I324" s="105"/>
    </row>
    <row r="325" ht="12.75" customHeight="1">
      <c r="I325" s="105"/>
    </row>
    <row r="326" ht="12.75" customHeight="1">
      <c r="I326" s="105"/>
    </row>
    <row r="327" ht="12.75" customHeight="1">
      <c r="I327" s="105"/>
    </row>
    <row r="328" ht="12.75" customHeight="1">
      <c r="I328" s="105"/>
    </row>
    <row r="329" ht="12.75" customHeight="1">
      <c r="I329" s="105"/>
    </row>
    <row r="330" ht="12.75" customHeight="1">
      <c r="I330" s="105"/>
    </row>
    <row r="331" ht="12.75" customHeight="1">
      <c r="I331" s="105"/>
    </row>
    <row r="332" ht="12.75" customHeight="1">
      <c r="I332" s="105"/>
    </row>
    <row r="333" ht="12.75" customHeight="1">
      <c r="I333" s="105"/>
    </row>
    <row r="334" ht="12.75" customHeight="1">
      <c r="I334" s="105"/>
    </row>
    <row r="335" ht="12.75" customHeight="1">
      <c r="I335" s="105"/>
    </row>
    <row r="336" ht="12.75" customHeight="1">
      <c r="I336" s="105"/>
    </row>
    <row r="337" ht="12.75" customHeight="1">
      <c r="I337" s="105"/>
    </row>
    <row r="338" ht="12.75" customHeight="1">
      <c r="I338" s="105"/>
    </row>
    <row r="339" ht="12.75" customHeight="1">
      <c r="I339" s="105"/>
    </row>
    <row r="340" ht="12.75" customHeight="1">
      <c r="I340" s="105"/>
    </row>
    <row r="341" ht="12.75" customHeight="1">
      <c r="I341" s="105"/>
    </row>
    <row r="342" ht="12.75" customHeight="1">
      <c r="I342" s="105"/>
    </row>
    <row r="343" ht="12.75" customHeight="1">
      <c r="I343" s="105"/>
    </row>
    <row r="344" ht="12.75" customHeight="1">
      <c r="I344" s="105"/>
    </row>
    <row r="345" ht="12.75" customHeight="1">
      <c r="I345" s="105"/>
    </row>
    <row r="346" ht="12.75" customHeight="1">
      <c r="I346" s="105"/>
    </row>
    <row r="347" ht="12.75" customHeight="1">
      <c r="I347" s="105"/>
    </row>
    <row r="348" ht="12.75" customHeight="1">
      <c r="I348" s="105"/>
    </row>
    <row r="349" ht="12.75" customHeight="1">
      <c r="I349" s="105"/>
    </row>
    <row r="350" ht="12.75" customHeight="1">
      <c r="I350" s="105"/>
    </row>
    <row r="351" ht="12.75" customHeight="1">
      <c r="I351" s="105"/>
    </row>
    <row r="352" ht="12.75" customHeight="1">
      <c r="I352" s="105"/>
    </row>
    <row r="353" ht="12.75" customHeight="1">
      <c r="I353" s="105"/>
    </row>
    <row r="354" ht="12.75" customHeight="1">
      <c r="I354" s="105"/>
    </row>
    <row r="355" ht="12.75" customHeight="1">
      <c r="I355" s="105"/>
    </row>
    <row r="356" ht="12.75" customHeight="1">
      <c r="I356" s="105"/>
    </row>
    <row r="357" ht="12.75" customHeight="1">
      <c r="I357" s="105"/>
    </row>
    <row r="358" ht="12.75" customHeight="1">
      <c r="I358" s="105"/>
    </row>
    <row r="359" ht="12.75" customHeight="1">
      <c r="I359" s="105"/>
    </row>
    <row r="360" ht="12.75" customHeight="1">
      <c r="I360" s="105"/>
    </row>
    <row r="361" ht="12.75" customHeight="1">
      <c r="I361" s="105"/>
    </row>
    <row r="362" ht="12.75" customHeight="1">
      <c r="I362" s="105"/>
    </row>
    <row r="363" ht="12.75" customHeight="1">
      <c r="I363" s="105"/>
    </row>
    <row r="364" ht="12.75" customHeight="1">
      <c r="I364" s="105"/>
    </row>
    <row r="365" ht="12.75" customHeight="1">
      <c r="I365" s="105"/>
    </row>
    <row r="366" ht="12.75" customHeight="1">
      <c r="I366" s="105"/>
    </row>
    <row r="367" ht="12.75" customHeight="1">
      <c r="I367" s="105"/>
    </row>
    <row r="368" ht="12.75" customHeight="1">
      <c r="I368" s="105"/>
    </row>
    <row r="369" ht="12.75" customHeight="1">
      <c r="I369" s="105"/>
    </row>
    <row r="370" ht="12.75" customHeight="1">
      <c r="I370" s="105"/>
    </row>
    <row r="371" ht="12.75" customHeight="1">
      <c r="I371" s="105"/>
    </row>
    <row r="372" ht="12.75" customHeight="1">
      <c r="I372" s="105"/>
    </row>
    <row r="373" ht="12.75" customHeight="1">
      <c r="I373" s="105"/>
    </row>
    <row r="374" ht="12.75" customHeight="1">
      <c r="I374" s="105"/>
    </row>
    <row r="375" ht="12.75" customHeight="1">
      <c r="I375" s="105"/>
    </row>
    <row r="376" ht="12.75" customHeight="1">
      <c r="I376" s="105"/>
    </row>
    <row r="377" ht="12.75" customHeight="1">
      <c r="I377" s="105"/>
    </row>
    <row r="378" ht="12.75" customHeight="1">
      <c r="I378" s="105"/>
    </row>
    <row r="379" ht="12.75" customHeight="1">
      <c r="I379" s="105"/>
    </row>
    <row r="380" ht="12.75" customHeight="1">
      <c r="I380" s="105"/>
    </row>
    <row r="381" ht="12.75" customHeight="1">
      <c r="I381" s="105"/>
    </row>
    <row r="382" ht="12.75" customHeight="1">
      <c r="I382" s="105"/>
    </row>
    <row r="383" ht="12.75" customHeight="1">
      <c r="I383" s="105"/>
    </row>
    <row r="384" ht="12.75" customHeight="1">
      <c r="I384" s="105"/>
    </row>
    <row r="385" ht="12.75" customHeight="1">
      <c r="I385" s="105"/>
    </row>
    <row r="386" ht="12.75" customHeight="1">
      <c r="I386" s="105"/>
    </row>
    <row r="387" ht="12.75" customHeight="1">
      <c r="I387" s="105"/>
    </row>
    <row r="388" ht="12.75" customHeight="1">
      <c r="I388" s="105"/>
    </row>
    <row r="389" ht="12.75" customHeight="1">
      <c r="I389" s="105"/>
    </row>
    <row r="390" ht="12.75" customHeight="1">
      <c r="I390" s="105"/>
    </row>
    <row r="391" ht="12.75" customHeight="1">
      <c r="I391" s="105"/>
    </row>
    <row r="392" ht="12.75" customHeight="1">
      <c r="I392" s="105"/>
    </row>
    <row r="393" ht="12.75" customHeight="1">
      <c r="I393" s="105"/>
    </row>
    <row r="394" ht="12.75" customHeight="1">
      <c r="I394" s="105"/>
    </row>
    <row r="395" ht="12.75" customHeight="1">
      <c r="I395" s="105"/>
    </row>
    <row r="396" ht="12.75" customHeight="1">
      <c r="I396" s="105"/>
    </row>
    <row r="397" ht="12.75" customHeight="1">
      <c r="I397" s="105"/>
    </row>
    <row r="398" ht="12.75" customHeight="1">
      <c r="I398" s="105"/>
    </row>
    <row r="399" ht="12.75" customHeight="1">
      <c r="I399" s="105"/>
    </row>
    <row r="400" ht="12.75" customHeight="1">
      <c r="I400" s="105"/>
    </row>
    <row r="401" ht="12.75" customHeight="1">
      <c r="I401" s="105"/>
    </row>
    <row r="402" ht="12.75" customHeight="1">
      <c r="I402" s="105"/>
    </row>
    <row r="403" ht="12.75" customHeight="1">
      <c r="I403" s="105"/>
    </row>
    <row r="404" ht="12.75" customHeight="1">
      <c r="I404" s="105"/>
    </row>
    <row r="405" ht="12.75" customHeight="1">
      <c r="I405" s="105"/>
    </row>
    <row r="406" ht="12.75" customHeight="1">
      <c r="I406" s="105"/>
    </row>
    <row r="407" ht="12.75" customHeight="1">
      <c r="I407" s="105"/>
    </row>
    <row r="408" ht="12.75" customHeight="1">
      <c r="I408" s="105"/>
    </row>
    <row r="409" ht="12.75" customHeight="1">
      <c r="I409" s="105"/>
    </row>
    <row r="410" ht="12.75" customHeight="1">
      <c r="I410" s="105"/>
    </row>
    <row r="411" ht="12.75" customHeight="1">
      <c r="I411" s="105"/>
    </row>
    <row r="412" ht="12.75" customHeight="1">
      <c r="I412" s="105"/>
    </row>
    <row r="413" ht="12.75" customHeight="1">
      <c r="I413" s="105"/>
    </row>
    <row r="414" ht="12.75" customHeight="1">
      <c r="I414" s="105"/>
    </row>
    <row r="415" ht="12.75" customHeight="1">
      <c r="I415" s="105"/>
    </row>
    <row r="416" ht="12.75" customHeight="1">
      <c r="I416" s="105"/>
    </row>
    <row r="417" ht="12.75" customHeight="1">
      <c r="I417" s="105"/>
    </row>
    <row r="418" ht="12.75" customHeight="1">
      <c r="I418" s="105"/>
    </row>
    <row r="419" ht="12.75" customHeight="1">
      <c r="I419" s="105"/>
    </row>
    <row r="420" ht="12.75" customHeight="1">
      <c r="I420" s="105"/>
    </row>
    <row r="421" ht="12.75" customHeight="1">
      <c r="I421" s="105"/>
    </row>
    <row r="422" ht="12.75" customHeight="1">
      <c r="I422" s="105"/>
    </row>
    <row r="423" ht="12.75" customHeight="1">
      <c r="I423" s="105"/>
    </row>
    <row r="424" ht="12.75" customHeight="1">
      <c r="I424" s="105"/>
    </row>
    <row r="425" ht="12.75" customHeight="1">
      <c r="I425" s="105"/>
    </row>
    <row r="426" ht="12.75" customHeight="1">
      <c r="I426" s="105"/>
    </row>
    <row r="427" ht="12.75" customHeight="1">
      <c r="I427" s="105"/>
    </row>
    <row r="428" ht="12.75" customHeight="1">
      <c r="I428" s="105"/>
    </row>
    <row r="429" ht="12.75" customHeight="1">
      <c r="I429" s="105"/>
    </row>
    <row r="430" ht="12.75" customHeight="1">
      <c r="I430" s="105"/>
    </row>
    <row r="431" ht="12.75" customHeight="1">
      <c r="I431" s="105"/>
    </row>
    <row r="432" ht="12.75" customHeight="1">
      <c r="I432" s="105"/>
    </row>
    <row r="433" ht="12.75" customHeight="1">
      <c r="I433" s="105"/>
    </row>
    <row r="434" ht="12.75" customHeight="1">
      <c r="I434" s="105"/>
    </row>
    <row r="435" ht="12.75" customHeight="1">
      <c r="I435" s="105"/>
    </row>
    <row r="436" ht="12.75" customHeight="1">
      <c r="I436" s="105"/>
    </row>
    <row r="437" ht="12.75" customHeight="1">
      <c r="I437" s="105"/>
    </row>
    <row r="438" ht="12.75" customHeight="1">
      <c r="I438" s="105"/>
    </row>
    <row r="439" ht="12.75" customHeight="1">
      <c r="I439" s="105"/>
    </row>
    <row r="440" ht="12.75" customHeight="1">
      <c r="I440" s="105"/>
    </row>
    <row r="441" ht="12.75" customHeight="1">
      <c r="I441" s="105"/>
    </row>
    <row r="442" ht="12.75" customHeight="1">
      <c r="I442" s="105"/>
    </row>
    <row r="443" ht="12.75" customHeight="1">
      <c r="I443" s="105"/>
    </row>
    <row r="444" ht="12.75" customHeight="1">
      <c r="I444" s="105"/>
    </row>
    <row r="445" ht="12.75" customHeight="1">
      <c r="I445" s="105"/>
    </row>
    <row r="446" ht="12.75" customHeight="1">
      <c r="I446" s="105"/>
    </row>
    <row r="447" ht="12.75" customHeight="1">
      <c r="I447" s="105"/>
    </row>
    <row r="448" ht="12.75" customHeight="1">
      <c r="I448" s="105"/>
    </row>
    <row r="449" ht="12.75" customHeight="1">
      <c r="I449" s="105"/>
    </row>
    <row r="450" ht="12.75" customHeight="1">
      <c r="I450" s="105"/>
    </row>
    <row r="451" ht="12.75" customHeight="1">
      <c r="I451" s="105"/>
    </row>
    <row r="452" ht="12.75" customHeight="1">
      <c r="I452" s="105"/>
    </row>
    <row r="453" ht="12.75" customHeight="1">
      <c r="I453" s="105"/>
    </row>
    <row r="454" ht="12.75" customHeight="1">
      <c r="I454" s="105"/>
    </row>
    <row r="455" ht="12.75" customHeight="1">
      <c r="I455" s="105"/>
    </row>
    <row r="456" ht="12.75" customHeight="1">
      <c r="I456" s="105"/>
    </row>
    <row r="457" ht="12.75" customHeight="1">
      <c r="I457" s="105"/>
    </row>
    <row r="458" ht="12.75" customHeight="1">
      <c r="I458" s="105"/>
    </row>
    <row r="459" ht="12.75" customHeight="1">
      <c r="I459" s="105"/>
    </row>
    <row r="460" ht="12.75" customHeight="1">
      <c r="I460" s="105"/>
    </row>
    <row r="461" ht="12.75" customHeight="1">
      <c r="I461" s="105"/>
    </row>
    <row r="462" ht="12.75" customHeight="1">
      <c r="I462" s="105"/>
    </row>
    <row r="463" ht="12.75" customHeight="1">
      <c r="I463" s="105"/>
    </row>
    <row r="464" ht="12.75" customHeight="1">
      <c r="I464" s="105"/>
    </row>
    <row r="465" ht="12.75" customHeight="1">
      <c r="I465" s="105"/>
    </row>
    <row r="466" ht="12.75" customHeight="1">
      <c r="I466" s="105"/>
    </row>
    <row r="467" ht="12.75" customHeight="1">
      <c r="I467" s="105"/>
    </row>
    <row r="468" ht="12.75" customHeight="1">
      <c r="I468" s="105"/>
    </row>
    <row r="469" ht="12.75" customHeight="1">
      <c r="I469" s="105"/>
    </row>
    <row r="470" ht="12.75" customHeight="1">
      <c r="I470" s="105"/>
    </row>
    <row r="471" ht="12.75" customHeight="1">
      <c r="I471" s="105"/>
    </row>
    <row r="472" ht="12.75" customHeight="1">
      <c r="I472" s="105"/>
    </row>
    <row r="473" ht="12.75" customHeight="1">
      <c r="I473" s="105"/>
    </row>
    <row r="474" ht="12.75" customHeight="1">
      <c r="I474" s="105"/>
    </row>
    <row r="475" ht="12.75" customHeight="1">
      <c r="I475" s="105"/>
    </row>
    <row r="476" ht="12.75" customHeight="1">
      <c r="I476" s="105"/>
    </row>
    <row r="477" ht="12.75" customHeight="1">
      <c r="I477" s="105"/>
    </row>
    <row r="478" ht="12.75" customHeight="1">
      <c r="I478" s="105"/>
    </row>
    <row r="479" ht="12.75" customHeight="1">
      <c r="I479" s="105"/>
    </row>
    <row r="480" ht="12.75" customHeight="1">
      <c r="I480" s="105"/>
    </row>
    <row r="481" ht="12.75" customHeight="1">
      <c r="I481" s="105"/>
    </row>
    <row r="482" ht="12.75" customHeight="1">
      <c r="I482" s="105"/>
    </row>
    <row r="483" ht="12.75" customHeight="1">
      <c r="I483" s="105"/>
    </row>
    <row r="484" ht="12.75" customHeight="1">
      <c r="I484" s="105"/>
    </row>
    <row r="485" ht="12.75" customHeight="1">
      <c r="I485" s="105"/>
    </row>
    <row r="486" ht="12.75" customHeight="1">
      <c r="I486" s="105"/>
    </row>
    <row r="487" ht="12.75" customHeight="1">
      <c r="I487" s="105"/>
    </row>
    <row r="488" ht="12.75" customHeight="1">
      <c r="I488" s="105"/>
    </row>
    <row r="489" ht="12.75" customHeight="1">
      <c r="I489" s="105"/>
    </row>
    <row r="490" ht="12.75" customHeight="1">
      <c r="I490" s="105"/>
    </row>
    <row r="491" ht="12.75" customHeight="1">
      <c r="I491" s="105"/>
    </row>
    <row r="492" ht="12.75" customHeight="1">
      <c r="I492" s="105"/>
    </row>
    <row r="493" ht="12.75" customHeight="1">
      <c r="I493" s="105"/>
    </row>
    <row r="494" ht="12.75" customHeight="1">
      <c r="I494" s="105"/>
    </row>
    <row r="495" ht="12.75" customHeight="1">
      <c r="I495" s="105"/>
    </row>
    <row r="496" ht="12.75" customHeight="1">
      <c r="I496" s="105"/>
    </row>
    <row r="497" ht="12.75" customHeight="1">
      <c r="I497" s="105"/>
    </row>
    <row r="498" ht="12.75" customHeight="1">
      <c r="I498" s="105"/>
    </row>
    <row r="499" ht="12.75" customHeight="1">
      <c r="I499" s="105"/>
    </row>
    <row r="500" ht="12.75" customHeight="1">
      <c r="I500" s="105"/>
    </row>
    <row r="501" ht="12.75" customHeight="1">
      <c r="I501" s="105"/>
    </row>
    <row r="502" ht="12.75" customHeight="1">
      <c r="I502" s="105"/>
    </row>
    <row r="503" ht="12.75" customHeight="1">
      <c r="I503" s="105"/>
    </row>
    <row r="504" ht="12.75" customHeight="1">
      <c r="I504" s="105"/>
    </row>
    <row r="505" ht="12.75" customHeight="1">
      <c r="I505" s="105"/>
    </row>
    <row r="506" ht="12.75" customHeight="1">
      <c r="I506" s="105"/>
    </row>
    <row r="507" ht="12.75" customHeight="1">
      <c r="I507" s="105"/>
    </row>
    <row r="508" ht="12.75" customHeight="1">
      <c r="I508" s="105"/>
    </row>
    <row r="509" ht="12.75" customHeight="1">
      <c r="I509" s="105"/>
    </row>
    <row r="510" ht="12.75" customHeight="1">
      <c r="I510" s="105"/>
    </row>
    <row r="511" ht="12.75" customHeight="1">
      <c r="I511" s="105"/>
    </row>
    <row r="512" ht="12.75" customHeight="1">
      <c r="I512" s="105"/>
    </row>
    <row r="513" ht="12.75" customHeight="1">
      <c r="I513" s="105"/>
    </row>
    <row r="514" ht="12.75" customHeight="1">
      <c r="I514" s="105"/>
    </row>
    <row r="515" ht="12.75" customHeight="1">
      <c r="I515" s="105"/>
    </row>
    <row r="516" ht="12.75" customHeight="1">
      <c r="I516" s="105"/>
    </row>
    <row r="517" ht="12.75" customHeight="1">
      <c r="I517" s="105"/>
    </row>
    <row r="518" ht="12.75" customHeight="1">
      <c r="I518" s="105"/>
    </row>
    <row r="519" ht="12.75" customHeight="1">
      <c r="I519" s="105"/>
    </row>
    <row r="520" ht="12.75" customHeight="1">
      <c r="I520" s="105"/>
    </row>
    <row r="521" ht="12.75" customHeight="1">
      <c r="I521" s="105"/>
    </row>
    <row r="522" ht="12.75" customHeight="1">
      <c r="I522" s="105"/>
    </row>
    <row r="523" ht="12.75" customHeight="1">
      <c r="I523" s="105"/>
    </row>
    <row r="524" ht="12.75" customHeight="1">
      <c r="I524" s="105"/>
    </row>
    <row r="525" ht="12.75" customHeight="1">
      <c r="I525" s="105"/>
    </row>
    <row r="526" ht="12.75" customHeight="1">
      <c r="I526" s="105"/>
    </row>
    <row r="527" ht="12.75" customHeight="1">
      <c r="I527" s="105"/>
    </row>
    <row r="528" ht="12.75" customHeight="1">
      <c r="I528" s="105"/>
    </row>
    <row r="529" ht="12.75" customHeight="1">
      <c r="I529" s="105"/>
    </row>
    <row r="530" ht="12.75" customHeight="1">
      <c r="I530" s="105"/>
    </row>
    <row r="531" ht="12.75" customHeight="1">
      <c r="I531" s="105"/>
    </row>
    <row r="532" ht="12.75" customHeight="1">
      <c r="I532" s="105"/>
    </row>
    <row r="533" ht="12.75" customHeight="1">
      <c r="I533" s="105"/>
    </row>
    <row r="534" ht="12.75" customHeight="1">
      <c r="I534" s="105"/>
    </row>
    <row r="535" ht="12.75" customHeight="1">
      <c r="I535" s="105"/>
    </row>
    <row r="536" ht="12.75" customHeight="1">
      <c r="I536" s="105"/>
    </row>
    <row r="537" ht="12.75" customHeight="1">
      <c r="I537" s="105"/>
    </row>
    <row r="538" ht="12.75" customHeight="1">
      <c r="I538" s="105"/>
    </row>
    <row r="539" ht="12.75" customHeight="1">
      <c r="I539" s="105"/>
    </row>
    <row r="540" ht="12.75" customHeight="1">
      <c r="I540" s="105"/>
    </row>
    <row r="541" ht="12.75" customHeight="1">
      <c r="I541" s="105"/>
    </row>
    <row r="542" ht="12.75" customHeight="1">
      <c r="I542" s="105"/>
    </row>
    <row r="543" ht="12.75" customHeight="1">
      <c r="I543" s="105"/>
    </row>
    <row r="544" ht="12.75" customHeight="1">
      <c r="I544" s="105"/>
    </row>
    <row r="545" ht="12.75" customHeight="1">
      <c r="I545" s="105"/>
    </row>
    <row r="546" ht="12.75" customHeight="1">
      <c r="I546" s="105"/>
    </row>
    <row r="547" ht="12.75" customHeight="1">
      <c r="I547" s="105"/>
    </row>
    <row r="548" ht="12.75" customHeight="1">
      <c r="I548" s="105"/>
    </row>
    <row r="549" ht="12.75" customHeight="1">
      <c r="I549" s="105"/>
    </row>
    <row r="550" ht="12.75" customHeight="1">
      <c r="I550" s="105"/>
    </row>
    <row r="551" ht="12.75" customHeight="1">
      <c r="I551" s="105"/>
    </row>
    <row r="552" ht="12.75" customHeight="1">
      <c r="I552" s="105"/>
    </row>
    <row r="553" ht="12.75" customHeight="1">
      <c r="I553" s="105"/>
    </row>
    <row r="554" ht="12.75" customHeight="1">
      <c r="I554" s="105"/>
    </row>
    <row r="555" ht="12.75" customHeight="1">
      <c r="I555" s="105"/>
    </row>
    <row r="556" ht="12.75" customHeight="1">
      <c r="I556" s="105"/>
    </row>
    <row r="557" ht="12.75" customHeight="1">
      <c r="I557" s="105"/>
    </row>
    <row r="558" ht="12.75" customHeight="1">
      <c r="I558" s="105"/>
    </row>
    <row r="559" ht="12.75" customHeight="1">
      <c r="I559" s="105"/>
    </row>
    <row r="560" ht="12.75" customHeight="1">
      <c r="I560" s="105"/>
    </row>
    <row r="561" ht="12.75" customHeight="1">
      <c r="I561" s="105"/>
    </row>
    <row r="562" ht="12.75" customHeight="1">
      <c r="I562" s="105"/>
    </row>
    <row r="563" ht="12.75" customHeight="1">
      <c r="I563" s="105"/>
    </row>
    <row r="564" ht="12.75" customHeight="1">
      <c r="I564" s="105"/>
    </row>
    <row r="565" ht="12.75" customHeight="1">
      <c r="I565" s="105"/>
    </row>
    <row r="566" ht="12.75" customHeight="1">
      <c r="I566" s="105"/>
    </row>
    <row r="567" ht="12.75" customHeight="1">
      <c r="I567" s="105"/>
    </row>
    <row r="568" ht="12.75" customHeight="1">
      <c r="I568" s="105"/>
    </row>
    <row r="569" ht="12.75" customHeight="1">
      <c r="I569" s="105"/>
    </row>
    <row r="570" ht="12.75" customHeight="1">
      <c r="I570" s="105"/>
    </row>
    <row r="571" ht="12.75" customHeight="1">
      <c r="I571" s="105"/>
    </row>
    <row r="572" ht="12.75" customHeight="1">
      <c r="I572" s="105"/>
    </row>
    <row r="573" ht="12.75" customHeight="1">
      <c r="I573" s="105"/>
    </row>
    <row r="574" ht="12.75" customHeight="1">
      <c r="I574" s="105"/>
    </row>
    <row r="575" ht="12.75" customHeight="1">
      <c r="I575" s="105"/>
    </row>
    <row r="576" ht="12.75" customHeight="1">
      <c r="I576" s="105"/>
    </row>
    <row r="577" ht="12.75" customHeight="1">
      <c r="I577" s="105"/>
    </row>
    <row r="578" ht="12.75" customHeight="1">
      <c r="I578" s="105"/>
    </row>
    <row r="579" ht="12.75" customHeight="1">
      <c r="I579" s="105"/>
    </row>
    <row r="580" ht="12.75" customHeight="1">
      <c r="I580" s="105"/>
    </row>
    <row r="581" ht="12.75" customHeight="1">
      <c r="I581" s="105"/>
    </row>
    <row r="582" ht="12.75" customHeight="1">
      <c r="I582" s="105"/>
    </row>
    <row r="583" ht="12.75" customHeight="1">
      <c r="I583" s="105"/>
    </row>
    <row r="584" ht="12.75" customHeight="1">
      <c r="I584" s="105"/>
    </row>
    <row r="585" ht="12.75" customHeight="1">
      <c r="I585" s="105"/>
    </row>
    <row r="586" ht="12.75" customHeight="1">
      <c r="I586" s="105"/>
    </row>
    <row r="587" ht="12.75" customHeight="1">
      <c r="I587" s="105"/>
    </row>
    <row r="588" ht="12.75" customHeight="1">
      <c r="I588" s="105"/>
    </row>
    <row r="589" ht="12.75" customHeight="1">
      <c r="I589" s="105"/>
    </row>
    <row r="590" ht="12.75" customHeight="1">
      <c r="I590" s="105"/>
    </row>
    <row r="591" ht="12.75" customHeight="1">
      <c r="I591" s="105"/>
    </row>
    <row r="592" ht="12.75" customHeight="1">
      <c r="I592" s="105"/>
    </row>
    <row r="593" ht="12.75" customHeight="1">
      <c r="I593" s="105"/>
    </row>
    <row r="594" ht="12.75" customHeight="1">
      <c r="I594" s="105"/>
    </row>
    <row r="595" ht="12.75" customHeight="1">
      <c r="I595" s="105"/>
    </row>
    <row r="596" ht="12.75" customHeight="1">
      <c r="I596" s="105"/>
    </row>
    <row r="597" ht="12.75" customHeight="1">
      <c r="I597" s="105"/>
    </row>
    <row r="598" ht="12.75" customHeight="1">
      <c r="I598" s="105"/>
    </row>
    <row r="599" ht="12.75" customHeight="1">
      <c r="I599" s="105"/>
    </row>
    <row r="600" ht="12.75" customHeight="1">
      <c r="I600" s="105"/>
    </row>
    <row r="601" ht="12.75" customHeight="1">
      <c r="I601" s="105"/>
    </row>
    <row r="602" ht="12.75" customHeight="1">
      <c r="I602" s="105"/>
    </row>
    <row r="603" ht="12.75" customHeight="1">
      <c r="I603" s="105"/>
    </row>
    <row r="604" ht="12.75" customHeight="1">
      <c r="I604" s="105"/>
    </row>
    <row r="605" ht="12.75" customHeight="1">
      <c r="I605" s="105"/>
    </row>
    <row r="606" ht="12.75" customHeight="1">
      <c r="I606" s="105"/>
    </row>
    <row r="607" ht="12.75" customHeight="1">
      <c r="I607" s="105"/>
    </row>
    <row r="608" ht="12.75" customHeight="1">
      <c r="I608" s="105"/>
    </row>
    <row r="609" ht="12.75" customHeight="1">
      <c r="I609" s="105"/>
    </row>
    <row r="610" ht="12.75" customHeight="1">
      <c r="I610" s="105"/>
    </row>
    <row r="611" ht="12.75" customHeight="1">
      <c r="I611" s="105"/>
    </row>
    <row r="612" ht="12.75" customHeight="1">
      <c r="I612" s="105"/>
    </row>
    <row r="613" ht="12.75" customHeight="1">
      <c r="I613" s="105"/>
    </row>
    <row r="614" ht="12.75" customHeight="1">
      <c r="I614" s="105"/>
    </row>
    <row r="615" ht="12.75" customHeight="1">
      <c r="I615" s="105"/>
    </row>
    <row r="616" ht="12.75" customHeight="1">
      <c r="I616" s="105"/>
    </row>
    <row r="617" ht="12.75" customHeight="1">
      <c r="I617" s="105"/>
    </row>
    <row r="618" ht="12.75" customHeight="1">
      <c r="I618" s="105"/>
    </row>
    <row r="619" ht="12.75" customHeight="1">
      <c r="I619" s="105"/>
    </row>
    <row r="620" ht="12.75" customHeight="1">
      <c r="I620" s="105"/>
    </row>
    <row r="621" ht="12.75" customHeight="1">
      <c r="I621" s="105"/>
    </row>
    <row r="622" ht="12.75" customHeight="1">
      <c r="I622" s="105"/>
    </row>
    <row r="623" ht="12.75" customHeight="1">
      <c r="I623" s="105"/>
    </row>
    <row r="624" ht="12.75" customHeight="1">
      <c r="I624" s="105"/>
    </row>
    <row r="625" ht="12.75" customHeight="1">
      <c r="I625" s="105"/>
    </row>
    <row r="626" ht="12.75" customHeight="1">
      <c r="I626" s="105"/>
    </row>
    <row r="627" ht="12.75" customHeight="1">
      <c r="I627" s="105"/>
    </row>
    <row r="628" ht="12.75" customHeight="1">
      <c r="I628" s="105"/>
    </row>
    <row r="629" ht="12.75" customHeight="1">
      <c r="I629" s="105"/>
    </row>
    <row r="630" ht="12.75" customHeight="1">
      <c r="I630" s="105"/>
    </row>
    <row r="631" ht="12.75" customHeight="1">
      <c r="I631" s="105"/>
    </row>
    <row r="632" ht="12.75" customHeight="1">
      <c r="I632" s="105"/>
    </row>
    <row r="633" ht="12.75" customHeight="1">
      <c r="I633" s="105"/>
    </row>
    <row r="634" ht="12.75" customHeight="1">
      <c r="I634" s="105"/>
    </row>
    <row r="635" ht="12.75" customHeight="1">
      <c r="I635" s="105"/>
    </row>
    <row r="636" ht="12.75" customHeight="1">
      <c r="I636" s="105"/>
    </row>
    <row r="637" ht="12.75" customHeight="1">
      <c r="I637" s="105"/>
    </row>
    <row r="638" ht="12.75" customHeight="1">
      <c r="I638" s="105"/>
    </row>
    <row r="639" ht="12.75" customHeight="1">
      <c r="I639" s="105"/>
    </row>
    <row r="640" ht="12.75" customHeight="1">
      <c r="I640" s="105"/>
    </row>
    <row r="641" ht="12.75" customHeight="1">
      <c r="I641" s="105"/>
    </row>
    <row r="642" ht="12.75" customHeight="1">
      <c r="I642" s="105"/>
    </row>
    <row r="643" ht="12.75" customHeight="1">
      <c r="I643" s="105"/>
    </row>
    <row r="644" ht="12.75" customHeight="1">
      <c r="I644" s="105"/>
    </row>
    <row r="645" ht="12.75" customHeight="1">
      <c r="I645" s="105"/>
    </row>
    <row r="646" ht="12.75" customHeight="1">
      <c r="I646" s="105"/>
    </row>
    <row r="647" ht="12.75" customHeight="1">
      <c r="I647" s="105"/>
    </row>
    <row r="648" ht="12.75" customHeight="1">
      <c r="I648" s="105"/>
    </row>
    <row r="649" ht="12.75" customHeight="1">
      <c r="I649" s="105"/>
    </row>
    <row r="650" ht="12.75" customHeight="1">
      <c r="I650" s="105"/>
    </row>
    <row r="651" ht="12.75" customHeight="1">
      <c r="I651" s="105"/>
    </row>
    <row r="652" ht="12.75" customHeight="1">
      <c r="I652" s="105"/>
    </row>
    <row r="653" ht="12.75" customHeight="1">
      <c r="I653" s="105"/>
    </row>
    <row r="654" ht="12.75" customHeight="1">
      <c r="I654" s="105"/>
    </row>
    <row r="655" ht="12.75" customHeight="1">
      <c r="I655" s="105"/>
    </row>
    <row r="656" ht="12.75" customHeight="1">
      <c r="I656" s="105"/>
    </row>
    <row r="657" ht="12.75" customHeight="1">
      <c r="I657" s="105"/>
    </row>
    <row r="658" ht="12.75" customHeight="1">
      <c r="I658" s="105"/>
    </row>
    <row r="659" ht="12.75" customHeight="1">
      <c r="I659" s="105"/>
    </row>
    <row r="660" ht="12.75" customHeight="1">
      <c r="I660" s="105"/>
    </row>
    <row r="661" ht="12.75" customHeight="1">
      <c r="I661" s="105"/>
    </row>
    <row r="662" ht="12.75" customHeight="1">
      <c r="I662" s="105"/>
    </row>
    <row r="663" ht="12.75" customHeight="1">
      <c r="I663" s="105"/>
    </row>
    <row r="664" ht="12.75" customHeight="1">
      <c r="I664" s="105"/>
    </row>
    <row r="665" ht="12.75" customHeight="1">
      <c r="I665" s="105"/>
    </row>
    <row r="666" ht="12.75" customHeight="1">
      <c r="I666" s="105"/>
    </row>
    <row r="667" ht="12.75" customHeight="1">
      <c r="I667" s="105"/>
    </row>
    <row r="668" ht="12.75" customHeight="1">
      <c r="I668" s="105"/>
    </row>
    <row r="669" ht="12.75" customHeight="1">
      <c r="I669" s="105"/>
    </row>
    <row r="670" ht="12.75" customHeight="1">
      <c r="I670" s="105"/>
    </row>
    <row r="671" ht="12.75" customHeight="1">
      <c r="I671" s="105"/>
    </row>
    <row r="672" ht="12.75" customHeight="1">
      <c r="I672" s="105"/>
    </row>
    <row r="673" ht="12.75" customHeight="1">
      <c r="I673" s="105"/>
    </row>
    <row r="674" ht="12.75" customHeight="1">
      <c r="I674" s="105"/>
    </row>
    <row r="675" ht="12.75" customHeight="1">
      <c r="I675" s="105"/>
    </row>
    <row r="676" ht="12.75" customHeight="1">
      <c r="I676" s="105"/>
    </row>
    <row r="677" ht="12.75" customHeight="1">
      <c r="I677" s="105"/>
    </row>
    <row r="678" ht="12.75" customHeight="1">
      <c r="I678" s="105"/>
    </row>
    <row r="679" ht="12.75" customHeight="1">
      <c r="I679" s="105"/>
    </row>
    <row r="680" ht="12.75" customHeight="1">
      <c r="I680" s="105"/>
    </row>
    <row r="681" ht="12.75" customHeight="1">
      <c r="I681" s="105"/>
    </row>
    <row r="682" ht="12.75" customHeight="1">
      <c r="I682" s="105"/>
    </row>
    <row r="683" ht="12.75" customHeight="1">
      <c r="I683" s="105"/>
    </row>
    <row r="684" ht="12.75" customHeight="1">
      <c r="I684" s="105"/>
    </row>
    <row r="685" ht="12.75" customHeight="1">
      <c r="I685" s="105"/>
    </row>
    <row r="686" ht="12.75" customHeight="1">
      <c r="I686" s="105"/>
    </row>
    <row r="687" ht="12.75" customHeight="1">
      <c r="I687" s="105"/>
    </row>
    <row r="688" ht="12.75" customHeight="1">
      <c r="I688" s="105"/>
    </row>
    <row r="689" ht="12.75" customHeight="1">
      <c r="I689" s="105"/>
    </row>
    <row r="690" ht="12.75" customHeight="1">
      <c r="I690" s="105"/>
    </row>
    <row r="691" ht="12.75" customHeight="1">
      <c r="I691" s="105"/>
    </row>
    <row r="692" ht="12.75" customHeight="1">
      <c r="I692" s="105"/>
    </row>
    <row r="693" ht="12.75" customHeight="1">
      <c r="I693" s="105"/>
    </row>
    <row r="694" ht="12.75" customHeight="1">
      <c r="I694" s="105"/>
    </row>
    <row r="695" ht="12.75" customHeight="1">
      <c r="I695" s="105"/>
    </row>
    <row r="696" ht="12.75" customHeight="1">
      <c r="I696" s="105"/>
    </row>
    <row r="697" ht="12.75" customHeight="1">
      <c r="I697" s="105"/>
    </row>
    <row r="698" ht="12.75" customHeight="1">
      <c r="I698" s="105"/>
    </row>
    <row r="699" ht="12.75" customHeight="1">
      <c r="I699" s="105"/>
    </row>
    <row r="700" ht="12.75" customHeight="1">
      <c r="I700" s="105"/>
    </row>
    <row r="701" ht="12.75" customHeight="1">
      <c r="I701" s="105"/>
    </row>
    <row r="702" ht="12.75" customHeight="1">
      <c r="I702" s="105"/>
    </row>
    <row r="703" ht="12.75" customHeight="1">
      <c r="I703" s="105"/>
    </row>
    <row r="704" ht="12.75" customHeight="1">
      <c r="I704" s="105"/>
    </row>
    <row r="705" ht="12.75" customHeight="1">
      <c r="I705" s="105"/>
    </row>
    <row r="706" ht="12.75" customHeight="1">
      <c r="I706" s="105"/>
    </row>
    <row r="707" ht="12.75" customHeight="1">
      <c r="I707" s="105"/>
    </row>
    <row r="708" ht="12.75" customHeight="1">
      <c r="I708" s="105"/>
    </row>
    <row r="709" ht="12.75" customHeight="1">
      <c r="I709" s="105"/>
    </row>
    <row r="710" ht="12.75" customHeight="1">
      <c r="I710" s="105"/>
    </row>
    <row r="711" ht="12.75" customHeight="1">
      <c r="I711" s="105"/>
    </row>
    <row r="712" ht="12.75" customHeight="1">
      <c r="I712" s="105"/>
    </row>
    <row r="713" ht="12.75" customHeight="1">
      <c r="I713" s="105"/>
    </row>
    <row r="714" ht="12.75" customHeight="1">
      <c r="I714" s="105"/>
    </row>
    <row r="715" ht="12.75" customHeight="1">
      <c r="I715" s="105"/>
    </row>
    <row r="716" ht="12.75" customHeight="1">
      <c r="I716" s="105"/>
    </row>
    <row r="717" ht="12.75" customHeight="1">
      <c r="I717" s="105"/>
    </row>
    <row r="718" ht="12.75" customHeight="1">
      <c r="I718" s="105"/>
    </row>
    <row r="719" ht="12.75" customHeight="1">
      <c r="I719" s="105"/>
    </row>
    <row r="720" ht="12.75" customHeight="1">
      <c r="I720" s="105"/>
    </row>
    <row r="721" ht="12.75" customHeight="1">
      <c r="I721" s="105"/>
    </row>
    <row r="722" ht="12.75" customHeight="1">
      <c r="I722" s="105"/>
    </row>
    <row r="723" ht="12.75" customHeight="1">
      <c r="I723" s="105"/>
    </row>
    <row r="724" ht="12.75" customHeight="1">
      <c r="I724" s="105"/>
    </row>
    <row r="725" ht="12.75" customHeight="1">
      <c r="I725" s="105"/>
    </row>
    <row r="726" ht="12.75" customHeight="1">
      <c r="I726" s="105"/>
    </row>
    <row r="727" ht="12.75" customHeight="1">
      <c r="I727" s="105"/>
    </row>
    <row r="728" ht="12.75" customHeight="1">
      <c r="I728" s="105"/>
    </row>
    <row r="729" ht="12.75" customHeight="1">
      <c r="I729" s="105"/>
    </row>
    <row r="730" ht="12.75" customHeight="1">
      <c r="I730" s="105"/>
    </row>
    <row r="731" ht="12.75" customHeight="1">
      <c r="I731" s="105"/>
    </row>
    <row r="732" ht="12.75" customHeight="1">
      <c r="I732" s="105"/>
    </row>
    <row r="733" ht="12.75" customHeight="1">
      <c r="I733" s="105"/>
    </row>
    <row r="734" ht="12.75" customHeight="1">
      <c r="I734" s="105"/>
    </row>
    <row r="735" ht="12.75" customHeight="1">
      <c r="I735" s="105"/>
    </row>
    <row r="736" ht="12.75" customHeight="1">
      <c r="I736" s="105"/>
    </row>
    <row r="737" ht="12.75" customHeight="1">
      <c r="I737" s="105"/>
    </row>
    <row r="738" ht="12.75" customHeight="1">
      <c r="I738" s="105"/>
    </row>
    <row r="739" ht="12.75" customHeight="1">
      <c r="I739" s="105"/>
    </row>
    <row r="740" ht="12.75" customHeight="1">
      <c r="I740" s="105"/>
    </row>
    <row r="741" ht="12.75" customHeight="1">
      <c r="I741" s="105"/>
    </row>
    <row r="742" ht="12.75" customHeight="1">
      <c r="I742" s="105"/>
    </row>
    <row r="743" ht="12.75" customHeight="1">
      <c r="I743" s="105"/>
    </row>
    <row r="744" ht="12.75" customHeight="1">
      <c r="I744" s="105"/>
    </row>
    <row r="745" ht="12.75" customHeight="1">
      <c r="I745" s="105"/>
    </row>
    <row r="746" ht="12.75" customHeight="1">
      <c r="I746" s="105"/>
    </row>
    <row r="747" ht="12.75" customHeight="1">
      <c r="I747" s="105"/>
    </row>
    <row r="748" ht="12.75" customHeight="1">
      <c r="I748" s="105"/>
    </row>
    <row r="749" ht="12.75" customHeight="1">
      <c r="I749" s="105"/>
    </row>
    <row r="750" ht="12.75" customHeight="1">
      <c r="I750" s="105"/>
    </row>
    <row r="751" ht="12.75" customHeight="1">
      <c r="I751" s="105"/>
    </row>
    <row r="752" ht="12.75" customHeight="1">
      <c r="I752" s="105"/>
    </row>
    <row r="753" ht="12.75" customHeight="1">
      <c r="I753" s="105"/>
    </row>
    <row r="754" ht="12.75" customHeight="1">
      <c r="I754" s="105"/>
    </row>
    <row r="755" ht="12.75" customHeight="1">
      <c r="I755" s="105"/>
    </row>
    <row r="756" ht="12.75" customHeight="1">
      <c r="I756" s="105"/>
    </row>
    <row r="757" ht="12.75" customHeight="1">
      <c r="I757" s="105"/>
    </row>
    <row r="758" ht="12.75" customHeight="1">
      <c r="I758" s="105"/>
    </row>
    <row r="759" ht="12.75" customHeight="1">
      <c r="I759" s="105"/>
    </row>
    <row r="760" ht="12.75" customHeight="1">
      <c r="I760" s="105"/>
    </row>
    <row r="761" ht="12.75" customHeight="1">
      <c r="I761" s="105"/>
    </row>
    <row r="762" ht="12.75" customHeight="1">
      <c r="I762" s="105"/>
    </row>
    <row r="763" ht="12.75" customHeight="1">
      <c r="I763" s="105"/>
    </row>
    <row r="764" ht="12.75" customHeight="1">
      <c r="I764" s="105"/>
    </row>
    <row r="765" ht="12.75" customHeight="1">
      <c r="I765" s="105"/>
    </row>
    <row r="766" ht="12.75" customHeight="1">
      <c r="I766" s="105"/>
    </row>
    <row r="767" ht="12.75" customHeight="1">
      <c r="I767" s="105"/>
    </row>
    <row r="768" ht="12.75" customHeight="1">
      <c r="I768" s="105"/>
    </row>
    <row r="769" ht="12.75" customHeight="1">
      <c r="I769" s="105"/>
    </row>
    <row r="770" ht="12.75" customHeight="1">
      <c r="I770" s="105"/>
    </row>
    <row r="771" ht="12.75" customHeight="1">
      <c r="I771" s="105"/>
    </row>
    <row r="772" ht="12.75" customHeight="1">
      <c r="I772" s="105"/>
    </row>
    <row r="773" ht="12.75" customHeight="1">
      <c r="I773" s="105"/>
    </row>
    <row r="774" ht="12.75" customHeight="1">
      <c r="I774" s="105"/>
    </row>
    <row r="775" ht="12.75" customHeight="1">
      <c r="I775" s="105"/>
    </row>
    <row r="776" ht="12.75" customHeight="1">
      <c r="I776" s="105"/>
    </row>
    <row r="777" ht="12.75" customHeight="1">
      <c r="I777" s="105"/>
    </row>
    <row r="778" ht="12.75" customHeight="1">
      <c r="I778" s="105"/>
    </row>
    <row r="779" ht="12.75" customHeight="1">
      <c r="I779" s="105"/>
    </row>
    <row r="780" ht="12.75" customHeight="1">
      <c r="I780" s="105"/>
    </row>
    <row r="781" ht="12.75" customHeight="1">
      <c r="I781" s="105"/>
    </row>
    <row r="782" ht="12.75" customHeight="1">
      <c r="I782" s="105"/>
    </row>
    <row r="783" ht="12.75" customHeight="1">
      <c r="I783" s="105"/>
    </row>
    <row r="784" ht="12.75" customHeight="1">
      <c r="I784" s="105"/>
    </row>
    <row r="785" ht="12.75" customHeight="1">
      <c r="I785" s="105"/>
    </row>
    <row r="786" ht="12.75" customHeight="1">
      <c r="I786" s="105"/>
    </row>
    <row r="787" ht="12.75" customHeight="1">
      <c r="I787" s="105"/>
    </row>
    <row r="788" ht="12.75" customHeight="1">
      <c r="I788" s="105"/>
    </row>
    <row r="789" ht="12.75" customHeight="1">
      <c r="I789" s="105"/>
    </row>
    <row r="790" ht="12.75" customHeight="1">
      <c r="I790" s="105"/>
    </row>
    <row r="791" ht="12.75" customHeight="1">
      <c r="I791" s="105"/>
    </row>
    <row r="792" ht="12.75" customHeight="1">
      <c r="I792" s="105"/>
    </row>
    <row r="793" ht="12.75" customHeight="1">
      <c r="I793" s="105"/>
    </row>
    <row r="794" ht="12.75" customHeight="1">
      <c r="I794" s="105"/>
    </row>
    <row r="795" ht="12.75" customHeight="1">
      <c r="I795" s="105"/>
    </row>
    <row r="796" ht="12.75" customHeight="1">
      <c r="I796" s="105"/>
    </row>
    <row r="797" ht="12.75" customHeight="1">
      <c r="I797" s="105"/>
    </row>
    <row r="798" ht="12.75" customHeight="1">
      <c r="I798" s="105"/>
    </row>
    <row r="799" ht="12.75" customHeight="1">
      <c r="I799" s="105"/>
    </row>
    <row r="800" ht="12.75" customHeight="1">
      <c r="I800" s="105"/>
    </row>
    <row r="801" ht="12.75" customHeight="1">
      <c r="I801" s="105"/>
    </row>
    <row r="802" ht="12.75" customHeight="1">
      <c r="I802" s="105"/>
    </row>
    <row r="803" ht="12.75" customHeight="1">
      <c r="I803" s="105"/>
    </row>
    <row r="804" ht="12.75" customHeight="1">
      <c r="I804" s="105"/>
    </row>
    <row r="805" ht="12.75" customHeight="1">
      <c r="I805" s="105"/>
    </row>
    <row r="806" ht="12.75" customHeight="1">
      <c r="I806" s="105"/>
    </row>
    <row r="807" ht="12.75" customHeight="1">
      <c r="I807" s="105"/>
    </row>
    <row r="808" ht="12.75" customHeight="1">
      <c r="I808" s="105"/>
    </row>
    <row r="809" ht="12.75" customHeight="1">
      <c r="I809" s="105"/>
    </row>
    <row r="810" ht="12.75" customHeight="1">
      <c r="I810" s="105"/>
    </row>
    <row r="811" ht="12.75" customHeight="1">
      <c r="I811" s="105"/>
    </row>
    <row r="812" ht="12.75" customHeight="1">
      <c r="I812" s="105"/>
    </row>
    <row r="813" ht="12.75" customHeight="1">
      <c r="I813" s="105"/>
    </row>
    <row r="814" ht="12.75" customHeight="1">
      <c r="I814" s="105"/>
    </row>
    <row r="815" ht="12.75" customHeight="1">
      <c r="I815" s="105"/>
    </row>
    <row r="816" ht="12.75" customHeight="1">
      <c r="I816" s="105"/>
    </row>
    <row r="817" ht="12.75" customHeight="1">
      <c r="I817" s="105"/>
    </row>
    <row r="818" ht="12.75" customHeight="1">
      <c r="I818" s="105"/>
    </row>
    <row r="819" ht="12.75" customHeight="1">
      <c r="I819" s="105"/>
    </row>
    <row r="820" ht="12.75" customHeight="1">
      <c r="I820" s="105"/>
    </row>
    <row r="821" ht="12.75" customHeight="1">
      <c r="I821" s="105"/>
    </row>
    <row r="822" ht="12.75" customHeight="1">
      <c r="I822" s="105"/>
    </row>
    <row r="823" ht="12.75" customHeight="1">
      <c r="I823" s="105"/>
    </row>
    <row r="824" ht="12.75" customHeight="1">
      <c r="I824" s="105"/>
    </row>
    <row r="825" ht="12.75" customHeight="1">
      <c r="I825" s="105"/>
    </row>
    <row r="826" ht="12.75" customHeight="1">
      <c r="I826" s="105"/>
    </row>
    <row r="827" ht="12.75" customHeight="1">
      <c r="I827" s="105"/>
    </row>
    <row r="828" ht="12.75" customHeight="1">
      <c r="I828" s="105"/>
    </row>
    <row r="829" ht="12.75" customHeight="1">
      <c r="I829" s="105"/>
    </row>
    <row r="830" ht="12.75" customHeight="1">
      <c r="I830" s="105"/>
    </row>
    <row r="831" ht="12.75" customHeight="1">
      <c r="I831" s="105"/>
    </row>
    <row r="832" ht="12.75" customHeight="1">
      <c r="I832" s="105"/>
    </row>
    <row r="833" ht="12.75" customHeight="1">
      <c r="I833" s="105"/>
    </row>
    <row r="834" ht="12.75" customHeight="1">
      <c r="I834" s="105"/>
    </row>
    <row r="835" ht="12.75" customHeight="1">
      <c r="I835" s="105"/>
    </row>
    <row r="836" ht="12.75" customHeight="1">
      <c r="I836" s="105"/>
    </row>
    <row r="837" ht="12.75" customHeight="1">
      <c r="I837" s="105"/>
    </row>
    <row r="838" ht="12.75" customHeight="1">
      <c r="I838" s="105"/>
    </row>
    <row r="839" ht="12.75" customHeight="1">
      <c r="I839" s="105"/>
    </row>
    <row r="840" ht="12.75" customHeight="1">
      <c r="I840" s="105"/>
    </row>
    <row r="841" ht="12.75" customHeight="1">
      <c r="I841" s="105"/>
    </row>
    <row r="842" ht="12.75" customHeight="1">
      <c r="I842" s="105"/>
    </row>
    <row r="843" ht="12.75" customHeight="1">
      <c r="I843" s="105"/>
    </row>
    <row r="844" ht="12.75" customHeight="1">
      <c r="I844" s="105"/>
    </row>
    <row r="845" ht="12.75" customHeight="1">
      <c r="I845" s="105"/>
    </row>
    <row r="846" ht="12.75" customHeight="1">
      <c r="I846" s="105"/>
    </row>
    <row r="847" ht="12.75" customHeight="1">
      <c r="I847" s="105"/>
    </row>
    <row r="848" ht="12.75" customHeight="1">
      <c r="I848" s="105"/>
    </row>
    <row r="849" ht="12.75" customHeight="1">
      <c r="I849" s="105"/>
    </row>
    <row r="850" ht="12.75" customHeight="1">
      <c r="I850" s="105"/>
    </row>
    <row r="851" ht="12.75" customHeight="1">
      <c r="I851" s="105"/>
    </row>
    <row r="852" ht="12.75" customHeight="1">
      <c r="I852" s="105"/>
    </row>
    <row r="853" ht="12.75" customHeight="1">
      <c r="I853" s="105"/>
    </row>
    <row r="854" ht="12.75" customHeight="1">
      <c r="I854" s="105"/>
    </row>
    <row r="855" ht="12.75" customHeight="1">
      <c r="I855" s="105"/>
    </row>
    <row r="856" ht="12.75" customHeight="1">
      <c r="I856" s="105"/>
    </row>
    <row r="857" ht="12.75" customHeight="1">
      <c r="I857" s="105"/>
    </row>
    <row r="858" ht="12.75" customHeight="1">
      <c r="I858" s="105"/>
    </row>
    <row r="859" ht="12.75" customHeight="1">
      <c r="I859" s="105"/>
    </row>
    <row r="860" ht="12.75" customHeight="1">
      <c r="I860" s="105"/>
    </row>
    <row r="861" ht="12.75" customHeight="1">
      <c r="I861" s="105"/>
    </row>
    <row r="862" ht="12.75" customHeight="1">
      <c r="I862" s="105"/>
    </row>
    <row r="863" ht="12.75" customHeight="1">
      <c r="I863" s="105"/>
    </row>
    <row r="864" ht="12.75" customHeight="1">
      <c r="I864" s="105"/>
    </row>
    <row r="865" ht="12.75" customHeight="1">
      <c r="I865" s="105"/>
    </row>
    <row r="866" ht="12.75" customHeight="1">
      <c r="I866" s="105"/>
    </row>
    <row r="867" ht="12.75" customHeight="1">
      <c r="I867" s="105"/>
    </row>
    <row r="868" ht="12.75" customHeight="1">
      <c r="I868" s="105"/>
    </row>
    <row r="869" ht="12.75" customHeight="1">
      <c r="I869" s="105"/>
    </row>
    <row r="870" ht="12.75" customHeight="1">
      <c r="I870" s="105"/>
    </row>
    <row r="871" ht="12.75" customHeight="1">
      <c r="I871" s="105"/>
    </row>
    <row r="872" ht="12.75" customHeight="1">
      <c r="I872" s="105"/>
    </row>
    <row r="873" ht="12.75" customHeight="1">
      <c r="I873" s="105"/>
    </row>
    <row r="874" ht="12.75" customHeight="1">
      <c r="I874" s="105"/>
    </row>
    <row r="875" ht="12.75" customHeight="1">
      <c r="I875" s="105"/>
    </row>
    <row r="876" ht="12.75" customHeight="1">
      <c r="I876" s="105"/>
    </row>
    <row r="877" ht="12.75" customHeight="1">
      <c r="I877" s="105"/>
    </row>
    <row r="878" ht="12.75" customHeight="1">
      <c r="I878" s="105"/>
    </row>
    <row r="879" ht="12.75" customHeight="1">
      <c r="I879" s="105"/>
    </row>
    <row r="880" ht="12.75" customHeight="1">
      <c r="I880" s="105"/>
    </row>
    <row r="881" ht="12.75" customHeight="1">
      <c r="I881" s="105"/>
    </row>
    <row r="882" ht="12.75" customHeight="1">
      <c r="I882" s="105"/>
    </row>
    <row r="883" ht="12.75" customHeight="1">
      <c r="I883" s="105"/>
    </row>
    <row r="884" ht="12.75" customHeight="1">
      <c r="I884" s="105"/>
    </row>
    <row r="885" ht="12.75" customHeight="1">
      <c r="I885" s="105"/>
    </row>
    <row r="886" ht="12.75" customHeight="1">
      <c r="I886" s="105"/>
    </row>
    <row r="887" ht="12.75" customHeight="1">
      <c r="I887" s="105"/>
    </row>
    <row r="888" ht="12.75" customHeight="1">
      <c r="I888" s="105"/>
    </row>
    <row r="889" ht="12.75" customHeight="1">
      <c r="I889" s="105"/>
    </row>
    <row r="890" ht="12.75" customHeight="1">
      <c r="I890" s="105"/>
    </row>
    <row r="891" ht="12.75" customHeight="1">
      <c r="I891" s="105"/>
    </row>
    <row r="892" ht="12.75" customHeight="1">
      <c r="I892" s="105"/>
    </row>
    <row r="893" ht="12.75" customHeight="1">
      <c r="I893" s="105"/>
    </row>
    <row r="894" ht="12.75" customHeight="1">
      <c r="I894" s="105"/>
    </row>
    <row r="895" ht="12.75" customHeight="1">
      <c r="I895" s="105"/>
    </row>
    <row r="896" ht="12.75" customHeight="1">
      <c r="I896" s="105"/>
    </row>
    <row r="897" ht="12.75" customHeight="1">
      <c r="I897" s="105"/>
    </row>
    <row r="898" ht="12.75" customHeight="1">
      <c r="I898" s="105"/>
    </row>
    <row r="899" ht="12.75" customHeight="1">
      <c r="I899" s="105"/>
    </row>
    <row r="900" ht="12.75" customHeight="1">
      <c r="I900" s="105"/>
    </row>
    <row r="901" ht="12.75" customHeight="1">
      <c r="I901" s="105"/>
    </row>
    <row r="902" ht="12.75" customHeight="1">
      <c r="I902" s="105"/>
    </row>
    <row r="903" ht="12.75" customHeight="1">
      <c r="I903" s="105"/>
    </row>
    <row r="904" ht="12.75" customHeight="1">
      <c r="I904" s="105"/>
    </row>
    <row r="905" ht="12.75" customHeight="1">
      <c r="I905" s="105"/>
    </row>
    <row r="906" ht="12.75" customHeight="1">
      <c r="I906" s="105"/>
    </row>
    <row r="907" ht="12.75" customHeight="1">
      <c r="I907" s="105"/>
    </row>
    <row r="908" ht="12.75" customHeight="1">
      <c r="I908" s="105"/>
    </row>
    <row r="909" ht="12.75" customHeight="1">
      <c r="I909" s="105"/>
    </row>
    <row r="910" ht="12.75" customHeight="1">
      <c r="I910" s="105"/>
    </row>
    <row r="911" ht="12.75" customHeight="1">
      <c r="I911" s="105"/>
    </row>
    <row r="912" ht="12.75" customHeight="1">
      <c r="I912" s="105"/>
    </row>
    <row r="913" ht="12.75" customHeight="1">
      <c r="I913" s="105"/>
    </row>
    <row r="914" ht="12.75" customHeight="1">
      <c r="I914" s="105"/>
    </row>
    <row r="915" ht="12.75" customHeight="1">
      <c r="I915" s="105"/>
    </row>
    <row r="916" ht="12.75" customHeight="1">
      <c r="I916" s="105"/>
    </row>
    <row r="917" ht="12.75" customHeight="1">
      <c r="I917" s="105"/>
    </row>
    <row r="918" ht="12.75" customHeight="1">
      <c r="I918" s="105"/>
    </row>
    <row r="919" ht="12.75" customHeight="1">
      <c r="I919" s="105"/>
    </row>
    <row r="920" ht="12.75" customHeight="1">
      <c r="I920" s="105"/>
    </row>
    <row r="921" ht="12.75" customHeight="1">
      <c r="I921" s="105"/>
    </row>
    <row r="922" ht="12.75" customHeight="1">
      <c r="I922" s="105"/>
    </row>
    <row r="923" ht="12.75" customHeight="1">
      <c r="I923" s="105"/>
    </row>
    <row r="924" ht="12.75" customHeight="1">
      <c r="I924" s="105"/>
    </row>
    <row r="925" ht="12.75" customHeight="1">
      <c r="I925" s="105"/>
    </row>
    <row r="926" ht="12.75" customHeight="1">
      <c r="I926" s="105"/>
    </row>
    <row r="927" ht="12.75" customHeight="1">
      <c r="I927" s="105"/>
    </row>
    <row r="928" ht="12.75" customHeight="1">
      <c r="I928" s="105"/>
    </row>
    <row r="929" ht="12.75" customHeight="1">
      <c r="I929" s="105"/>
    </row>
    <row r="930" ht="12.75" customHeight="1">
      <c r="I930" s="105"/>
    </row>
    <row r="931" ht="12.75" customHeight="1">
      <c r="I931" s="105"/>
    </row>
    <row r="932" ht="12.75" customHeight="1">
      <c r="I932" s="105"/>
    </row>
    <row r="933" ht="12.75" customHeight="1">
      <c r="I933" s="105"/>
    </row>
    <row r="934" ht="12.75" customHeight="1">
      <c r="I934" s="105"/>
    </row>
    <row r="935" ht="12.75" customHeight="1">
      <c r="I935" s="105"/>
    </row>
    <row r="936" ht="12.75" customHeight="1">
      <c r="I936" s="105"/>
    </row>
    <row r="937" ht="12.75" customHeight="1">
      <c r="I937" s="105"/>
    </row>
    <row r="938" ht="12.75" customHeight="1">
      <c r="I938" s="105"/>
    </row>
    <row r="939" ht="12.75" customHeight="1">
      <c r="I939" s="105"/>
    </row>
    <row r="940" ht="12.75" customHeight="1">
      <c r="I940" s="105"/>
    </row>
    <row r="941" ht="12.75" customHeight="1">
      <c r="I941" s="105"/>
    </row>
    <row r="942" ht="12.75" customHeight="1">
      <c r="I942" s="105"/>
    </row>
    <row r="943" ht="12.75" customHeight="1">
      <c r="I943" s="105"/>
    </row>
    <row r="944" ht="12.75" customHeight="1">
      <c r="I944" s="105"/>
    </row>
    <row r="945" ht="12.75" customHeight="1">
      <c r="I945" s="105"/>
    </row>
    <row r="946" ht="12.75" customHeight="1">
      <c r="I946" s="105"/>
    </row>
    <row r="947" ht="12.75" customHeight="1">
      <c r="I947" s="105"/>
    </row>
    <row r="948" ht="12.75" customHeight="1">
      <c r="I948" s="105"/>
    </row>
    <row r="949" ht="12.75" customHeight="1">
      <c r="I949" s="105"/>
    </row>
    <row r="950" ht="12.75" customHeight="1">
      <c r="I950" s="105"/>
    </row>
    <row r="951" ht="12.75" customHeight="1">
      <c r="I951" s="105"/>
    </row>
    <row r="952" ht="12.75" customHeight="1">
      <c r="I952" s="105"/>
    </row>
    <row r="953" ht="12.75" customHeight="1">
      <c r="I953" s="105"/>
    </row>
    <row r="954" ht="12.75" customHeight="1">
      <c r="I954" s="105"/>
    </row>
    <row r="955" ht="12.75" customHeight="1">
      <c r="I955" s="105"/>
    </row>
    <row r="956" ht="12.75" customHeight="1">
      <c r="I956" s="105"/>
    </row>
    <row r="957" ht="12.75" customHeight="1">
      <c r="I957" s="105"/>
    </row>
    <row r="958" ht="12.75" customHeight="1">
      <c r="I958" s="105"/>
    </row>
    <row r="959" ht="12.75" customHeight="1">
      <c r="I959" s="105"/>
    </row>
    <row r="960" ht="12.75" customHeight="1">
      <c r="I960" s="105"/>
    </row>
    <row r="961" ht="12.75" customHeight="1">
      <c r="I961" s="105"/>
    </row>
    <row r="962" ht="12.75" customHeight="1">
      <c r="I962" s="105"/>
    </row>
    <row r="963" ht="12.75" customHeight="1">
      <c r="I963" s="105"/>
    </row>
    <row r="964" ht="12.75" customHeight="1">
      <c r="I964" s="105"/>
    </row>
    <row r="965" ht="12.75" customHeight="1">
      <c r="I965" s="105"/>
    </row>
    <row r="966" ht="12.75" customHeight="1">
      <c r="I966" s="105"/>
    </row>
    <row r="967" ht="12.75" customHeight="1">
      <c r="I967" s="105"/>
    </row>
    <row r="968" ht="12.75" customHeight="1">
      <c r="I968" s="105"/>
    </row>
    <row r="969" ht="12.75" customHeight="1">
      <c r="I969" s="105"/>
    </row>
    <row r="970" ht="12.75" customHeight="1">
      <c r="I970" s="105"/>
    </row>
    <row r="971" ht="12.75" customHeight="1">
      <c r="I971" s="105"/>
    </row>
    <row r="972" ht="12.75" customHeight="1">
      <c r="I972" s="105"/>
    </row>
    <row r="973" ht="12.75" customHeight="1">
      <c r="I973" s="105"/>
    </row>
    <row r="974" ht="12.75" customHeight="1">
      <c r="I974" s="105"/>
    </row>
    <row r="975" ht="12.75" customHeight="1">
      <c r="I975" s="105"/>
    </row>
    <row r="976" ht="12.75" customHeight="1">
      <c r="I976" s="105"/>
    </row>
    <row r="977" ht="12.75" customHeight="1">
      <c r="I977" s="105"/>
    </row>
    <row r="978" ht="12.75" customHeight="1">
      <c r="I978" s="105"/>
    </row>
    <row r="979" ht="12.75" customHeight="1">
      <c r="I979" s="105"/>
    </row>
    <row r="980" ht="12.75" customHeight="1">
      <c r="I980" s="105"/>
    </row>
    <row r="981" ht="12.75" customHeight="1">
      <c r="I981" s="105"/>
    </row>
    <row r="982" ht="12.75" customHeight="1">
      <c r="I982" s="105"/>
    </row>
    <row r="983" ht="12.75" customHeight="1">
      <c r="I983" s="105"/>
    </row>
    <row r="984" ht="12.75" customHeight="1">
      <c r="I984" s="105"/>
    </row>
    <row r="985" ht="12.75" customHeight="1">
      <c r="I985" s="105"/>
    </row>
    <row r="986" ht="12.75" customHeight="1">
      <c r="I986" s="105"/>
    </row>
    <row r="987" ht="12.75" customHeight="1">
      <c r="I987" s="105"/>
    </row>
    <row r="988" ht="12.75" customHeight="1">
      <c r="I988" s="105"/>
    </row>
    <row r="989" ht="12.75" customHeight="1">
      <c r="I989" s="105"/>
    </row>
    <row r="990" ht="12.75" customHeight="1">
      <c r="I990" s="105"/>
    </row>
    <row r="991" ht="12.75" customHeight="1">
      <c r="I991" s="105"/>
    </row>
    <row r="992" ht="12.75" customHeight="1">
      <c r="I992" s="105"/>
    </row>
    <row r="993" ht="12.75" customHeight="1">
      <c r="I993" s="105"/>
    </row>
    <row r="994" ht="12.75" customHeight="1">
      <c r="I994" s="105"/>
    </row>
    <row r="995" ht="12.75" customHeight="1">
      <c r="I995" s="105"/>
    </row>
    <row r="996" ht="12.75" customHeight="1">
      <c r="I996" s="105"/>
    </row>
    <row r="997" ht="12.75" customHeight="1">
      <c r="I997" s="105"/>
    </row>
    <row r="998" ht="12.75" customHeight="1">
      <c r="I998" s="105"/>
    </row>
    <row r="999" ht="12.75" customHeight="1">
      <c r="I999" s="105"/>
    </row>
    <row r="1000" ht="12.75" customHeight="1">
      <c r="I1000" s="105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2019-07-18T20:10:31Z</dcterms:created>
  <dc:creator>Christiano Carneiro Ferreira</dc:creator>
</cp:coreProperties>
</file>